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codeName="ThisWorkbook" defaultThemeVersion="124226"/>
  <xr:revisionPtr revIDLastSave="0" documentId="13_ncr:1_{6C780A36-AF4C-4D3A-8BC7-5495FF2925AA}" xr6:coauthVersionLast="47" xr6:coauthVersionMax="47" xr10:uidLastSave="{00000000-0000-0000-0000-000000000000}"/>
  <bookViews>
    <workbookView xWindow="-28920" yWindow="-120" windowWidth="29040" windowHeight="15720" tabRatio="842" activeTab="1" xr2:uid="{00000000-000D-0000-FFFF-FFFF00000000}"/>
  </bookViews>
  <sheets>
    <sheet name="Instruccions" sheetId="26" r:id="rId1"/>
    <sheet name="Lot 1 cadires rodes" sheetId="23" r:id="rId2"/>
    <sheet name="Lot 2 carro cures " sheetId="28" r:id="rId3"/>
    <sheet name="Lot 3 carro esterilitzacio" sheetId="29" r:id="rId4"/>
    <sheet name="Lot 4 armaris quirofan" sheetId="30" r:id="rId5"/>
    <sheet name="Lot 5 lliteres " sheetId="31" r:id="rId6"/>
    <sheet name="Lot 6 carros roba" sheetId="32" r:id="rId7"/>
    <sheet name="Lot 7 carro ordinador " sheetId="33" r:id="rId8"/>
    <sheet name="Lot 8 carro organitzador " sheetId="34" r:id="rId9"/>
  </sheets>
  <definedNames>
    <definedName name="_xlnm.Print_Titles" localSheetId="1">'Lot 1 cadires rodes'!$1:$6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8" i="32" l="1"/>
  <c r="J19" i="31"/>
  <c r="J19" i="30"/>
  <c r="J18" i="28"/>
  <c r="J16" i="30"/>
  <c r="J14" i="28"/>
  <c r="K12" i="28"/>
  <c r="K11" i="28"/>
  <c r="J15" i="28"/>
  <c r="J12" i="28"/>
  <c r="J17" i="34"/>
  <c r="J15" i="34"/>
  <c r="J18" i="34" s="1"/>
  <c r="J14" i="34"/>
  <c r="J16" i="34" s="1"/>
  <c r="K11" i="34"/>
  <c r="J11" i="34"/>
  <c r="J15" i="23"/>
  <c r="J18" i="23" s="1"/>
  <c r="J17" i="29"/>
  <c r="K11" i="29"/>
  <c r="K12" i="32"/>
  <c r="K11" i="32"/>
  <c r="J18" i="33"/>
  <c r="K11" i="33"/>
  <c r="K13" i="30"/>
  <c r="K12" i="30"/>
  <c r="J13" i="30"/>
  <c r="J12" i="30"/>
  <c r="J17" i="33"/>
  <c r="J15" i="33"/>
  <c r="J14" i="33"/>
  <c r="J11" i="33"/>
  <c r="J15" i="32"/>
  <c r="J12" i="32"/>
  <c r="J11" i="32"/>
  <c r="J16" i="31"/>
  <c r="K12" i="31"/>
  <c r="K13" i="31"/>
  <c r="J12" i="31"/>
  <c r="J13" i="31"/>
  <c r="K11" i="31"/>
  <c r="J18" i="31" s="1"/>
  <c r="J11" i="31"/>
  <c r="K11" i="23"/>
  <c r="J17" i="23" s="1"/>
  <c r="J16" i="29"/>
  <c r="J14" i="29"/>
  <c r="J13" i="29"/>
  <c r="J11" i="29"/>
  <c r="J15" i="31" l="1"/>
  <c r="J18" i="30"/>
  <c r="J14" i="32"/>
  <c r="J16" i="32" s="1"/>
  <c r="J17" i="32"/>
  <c r="J15" i="30"/>
  <c r="J17" i="30" s="1"/>
  <c r="J16" i="33"/>
  <c r="J17" i="31"/>
  <c r="J15" i="29"/>
  <c r="J17" i="28"/>
  <c r="J11" i="28"/>
  <c r="J16" i="28" l="1"/>
  <c r="J11" i="23" l="1"/>
  <c r="J14" i="23" s="1"/>
  <c r="J16" i="23" l="1"/>
</calcChain>
</file>

<file path=xl/sharedStrings.xml><?xml version="1.0" encoding="utf-8"?>
<sst xmlns="http://schemas.openxmlformats.org/spreadsheetml/2006/main" count="247" uniqueCount="53">
  <si>
    <t>Marca</t>
  </si>
  <si>
    <t>% IVA</t>
  </si>
  <si>
    <t>Pressupost S/IVA</t>
  </si>
  <si>
    <t>Descripció del material</t>
  </si>
  <si>
    <t>Referència licitador</t>
  </si>
  <si>
    <t>Codi SAP</t>
  </si>
  <si>
    <t>Diferència</t>
  </si>
  <si>
    <t xml:space="preserve">1.- El licitador ha de complimentar les cel.les d'encapçalament de color gris d'aquest Annex </t>
  </si>
  <si>
    <t>Preu màxim unitari S/IVA</t>
  </si>
  <si>
    <t>Preu unitari ofert S/IVA</t>
  </si>
  <si>
    <t xml:space="preserve">Preu unitari A/IVA </t>
  </si>
  <si>
    <t>Pressupost A/IVA</t>
  </si>
  <si>
    <t>ANNEX CRITERIS OBJECTIUS</t>
  </si>
  <si>
    <t>Nom del licitador</t>
  </si>
  <si>
    <t>Nom del licitador i càrrec:</t>
  </si>
  <si>
    <t xml:space="preserve">Data i signatura: </t>
  </si>
  <si>
    <t>24 mesos + ampliació 12 mesos</t>
  </si>
  <si>
    <t>24 mesos + ampliació 18 mesos</t>
  </si>
  <si>
    <t>INDICAR AMB UNA X</t>
  </si>
  <si>
    <t>INDICAR SI/NO</t>
  </si>
  <si>
    <t xml:space="preserve">Oferta licitador s/iva </t>
  </si>
  <si>
    <t>Pressupost màxim s/iva</t>
  </si>
  <si>
    <t xml:space="preserve">Oferta licitador a/iva </t>
  </si>
  <si>
    <t>Pressupost màxim a/iva</t>
  </si>
  <si>
    <t xml:space="preserve">LOT 1 : CADIRES DE RODES  </t>
  </si>
  <si>
    <t xml:space="preserve">CADIRES DE RODES PACIENT </t>
  </si>
  <si>
    <t>LOT 2 CARRO DE CURES</t>
  </si>
  <si>
    <t xml:space="preserve">CARRO DE CURES </t>
  </si>
  <si>
    <t>LOT 3 CARRO DE TRANSPORT ESTERILITZACIO</t>
  </si>
  <si>
    <t>Lot</t>
  </si>
  <si>
    <t>Codi SAP
56439</t>
  </si>
  <si>
    <t xml:space="preserve">LOT 5: LLITERES D'EXPLORACIÓ </t>
  </si>
  <si>
    <t>LLITERES ELÈCTRIQUES 2 COSSOS</t>
  </si>
  <si>
    <t>LLITERES HIDRAULIQUES D'EXPLORACIÓ</t>
  </si>
  <si>
    <t>LOT 6 CARROS DE RECOLLIDA DE ROBA BRUTA</t>
  </si>
  <si>
    <t xml:space="preserve">CARROS DOBLES ROBA BRUTA </t>
  </si>
  <si>
    <t>LOT 7 CARRO ORDINADOR</t>
  </si>
  <si>
    <t xml:space="preserve">CARRO ORDINADOR </t>
  </si>
  <si>
    <t xml:space="preserve">CARROS SIMPLE DE ROBA BRUTA </t>
  </si>
  <si>
    <t xml:space="preserve">LOT 8 CARRO ORGANITZADOR DE CISTELLES </t>
  </si>
  <si>
    <t xml:space="preserve">CARRO ORGANITZADOR DE CISTELLES </t>
  </si>
  <si>
    <t>CARRO ATURADES</t>
  </si>
  <si>
    <t xml:space="preserve">LOT 4 ARMARIS DOBLES QUIRÒFAN </t>
  </si>
  <si>
    <t>Descripció del material
ARMARI DOBLE QUIRÒFAN</t>
  </si>
  <si>
    <t>EXPEDIENT Nº CSI2025084</t>
  </si>
  <si>
    <t xml:space="preserve">AMPLIACIÓ DEL PERÍODE DE GARANTIA  
Mínim requerit 24 mesos </t>
  </si>
  <si>
    <t xml:space="preserve">PERÍODE DE DISPONIBILITAT DE RECANVIS I SERVEI TÈCNIC DURANT 10 ANYS </t>
  </si>
  <si>
    <t>CARRO DE TRANSPORT ESTERILITZACIÓ</t>
  </si>
  <si>
    <t>LLITERES EXPLORACIÓ FIXE</t>
  </si>
  <si>
    <t xml:space="preserve">Quantitat durant tota la vigència del concurs  </t>
  </si>
  <si>
    <t>24 mesos + ampliació 24 mesos</t>
  </si>
  <si>
    <t>MATERIAL ARTROSCOPIA</t>
  </si>
  <si>
    <t>PROTESIS GENOLL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</si>
</sst>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\ &quot;€&quot;"/>
    <numFmt numFmtId="169" formatCode="#,##0\ &quot;€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name val="Arial"/>
      <family val="2"/>
    </font>
    <font>
      <sz val="22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color rgb="FF1F497D"/>
      <name val="Arial"/>
      <family val="2"/>
    </font>
    <font>
      <b/>
      <sz val="9"/>
      <color rgb="FF3333FF"/>
      <name val="Arial"/>
      <family val="2"/>
    </font>
    <font>
      <b/>
      <sz val="9"/>
      <color rgb="FF7030A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</cellStyleXfs>
  <cellXfs count="105">
    <xf numFmtId="0" fontId="0" fillId="0" borderId="0" xfId="0"/>
    <xf numFmtId="0" fontId="6" fillId="3" borderId="0" xfId="5" applyFont="1" applyFill="1" applyAlignment="1">
      <alignment wrapText="1"/>
    </xf>
    <xf numFmtId="0" fontId="9" fillId="0" borderId="0" xfId="0" applyFont="1"/>
    <xf numFmtId="0" fontId="5" fillId="0" borderId="0" xfId="5" applyFont="1"/>
    <xf numFmtId="0" fontId="11" fillId="6" borderId="1" xfId="5" applyFont="1" applyFill="1" applyBorder="1" applyAlignment="1">
      <alignment vertical="top"/>
    </xf>
    <xf numFmtId="0" fontId="12" fillId="0" borderId="1" xfId="5" applyFont="1" applyBorder="1" applyAlignment="1">
      <alignment horizontal="left"/>
    </xf>
    <xf numFmtId="0" fontId="9" fillId="0" borderId="1" xfId="0" applyFont="1" applyBorder="1"/>
    <xf numFmtId="0" fontId="11" fillId="6" borderId="0" xfId="5" applyFont="1" applyFill="1" applyAlignment="1">
      <alignment vertical="top"/>
    </xf>
    <xf numFmtId="0" fontId="12" fillId="0" borderId="0" xfId="5" applyFont="1" applyAlignment="1">
      <alignment horizontal="left"/>
    </xf>
    <xf numFmtId="0" fontId="4" fillId="4" borderId="19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167" fontId="4" fillId="4" borderId="6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6" fontId="4" fillId="5" borderId="6" xfId="0" applyNumberFormat="1" applyFont="1" applyFill="1" applyBorder="1" applyAlignment="1">
      <alignment horizontal="center" vertical="center" wrapText="1"/>
    </xf>
    <xf numFmtId="166" fontId="4" fillId="5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center" vertical="center" wrapText="1"/>
    </xf>
    <xf numFmtId="166" fontId="9" fillId="0" borderId="0" xfId="0" applyNumberFormat="1" applyFont="1"/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164" fontId="5" fillId="0" borderId="0" xfId="0" applyNumberFormat="1" applyFont="1" applyAlignment="1" applyProtection="1">
      <alignment vertical="center" wrapText="1"/>
      <protection locked="0"/>
    </xf>
    <xf numFmtId="165" fontId="5" fillId="0" borderId="0" xfId="0" applyNumberFormat="1" applyFont="1" applyAlignment="1" applyProtection="1">
      <alignment vertical="center" wrapText="1"/>
      <protection locked="0"/>
    </xf>
    <xf numFmtId="166" fontId="5" fillId="0" borderId="0" xfId="0" applyNumberFormat="1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167" fontId="11" fillId="0" borderId="7" xfId="0" applyNumberFormat="1" applyFont="1" applyBorder="1" applyAlignment="1" applyProtection="1">
      <alignment horizontal="left" vertical="center"/>
      <protection locked="0"/>
    </xf>
    <xf numFmtId="9" fontId="11" fillId="0" borderId="8" xfId="0" applyNumberFormat="1" applyFont="1" applyBorder="1" applyAlignment="1" applyProtection="1">
      <alignment horizontal="left" vertical="center"/>
      <protection locked="0"/>
    </xf>
    <xf numFmtId="164" fontId="11" fillId="0" borderId="8" xfId="0" applyNumberFormat="1" applyFont="1" applyBorder="1" applyAlignment="1" applyProtection="1">
      <alignment horizontal="left" vertical="center"/>
      <protection locked="0"/>
    </xf>
    <xf numFmtId="9" fontId="11" fillId="0" borderId="9" xfId="0" applyNumberFormat="1" applyFont="1" applyBorder="1" applyAlignment="1" applyProtection="1">
      <alignment horizontal="left" vertical="center"/>
      <protection locked="0"/>
    </xf>
    <xf numFmtId="167" fontId="14" fillId="2" borderId="11" xfId="0" applyNumberFormat="1" applyFont="1" applyFill="1" applyBorder="1" applyAlignment="1" applyProtection="1">
      <alignment horizontal="left" vertical="center"/>
      <protection locked="0"/>
    </xf>
    <xf numFmtId="166" fontId="15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5" fillId="2" borderId="4" xfId="0" applyNumberFormat="1" applyFont="1" applyFill="1" applyBorder="1" applyAlignment="1" applyProtection="1">
      <alignment horizontal="left" vertical="center" wrapText="1"/>
      <protection locked="0"/>
    </xf>
    <xf numFmtId="166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167" fontId="11" fillId="0" borderId="13" xfId="0" applyNumberFormat="1" applyFont="1" applyBorder="1" applyAlignment="1" applyProtection="1">
      <alignment vertical="center"/>
      <protection locked="0"/>
    </xf>
    <xf numFmtId="9" fontId="11" fillId="0" borderId="14" xfId="0" applyNumberFormat="1" applyFont="1" applyBorder="1" applyAlignment="1" applyProtection="1">
      <alignment vertical="center"/>
      <protection locked="0"/>
    </xf>
    <xf numFmtId="164" fontId="11" fillId="0" borderId="14" xfId="0" applyNumberFormat="1" applyFont="1" applyBorder="1" applyAlignment="1" applyProtection="1">
      <alignment vertical="center"/>
      <protection locked="0"/>
    </xf>
    <xf numFmtId="9" fontId="11" fillId="0" borderId="15" xfId="0" applyNumberFormat="1" applyFont="1" applyBorder="1" applyAlignment="1" applyProtection="1">
      <alignment vertical="center"/>
      <protection locked="0"/>
    </xf>
    <xf numFmtId="167" fontId="11" fillId="0" borderId="17" xfId="0" applyNumberFormat="1" applyFont="1" applyBorder="1" applyAlignment="1" applyProtection="1">
      <alignment vertical="center"/>
      <protection locked="0"/>
    </xf>
    <xf numFmtId="167" fontId="11" fillId="0" borderId="8" xfId="0" applyNumberFormat="1" applyFont="1" applyBorder="1" applyAlignment="1" applyProtection="1">
      <alignment vertical="center"/>
      <protection locked="0"/>
    </xf>
    <xf numFmtId="166" fontId="11" fillId="0" borderId="18" xfId="0" applyNumberFormat="1" applyFont="1" applyBorder="1" applyAlignment="1" applyProtection="1">
      <alignment vertical="center"/>
      <protection locked="0"/>
    </xf>
    <xf numFmtId="167" fontId="14" fillId="4" borderId="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left" vertical="center" wrapText="1"/>
    </xf>
    <xf numFmtId="0" fontId="12" fillId="0" borderId="0" xfId="5" applyFont="1" applyAlignment="1">
      <alignment wrapText="1"/>
    </xf>
    <xf numFmtId="166" fontId="11" fillId="0" borderId="5" xfId="3" applyNumberFormat="1" applyFont="1" applyFill="1" applyBorder="1" applyAlignment="1" applyProtection="1">
      <alignment horizontal="center" vertical="center" wrapText="1"/>
    </xf>
    <xf numFmtId="166" fontId="5" fillId="0" borderId="5" xfId="0" applyNumberFormat="1" applyFont="1" applyBorder="1" applyAlignment="1">
      <alignment horizontal="center" vertical="center"/>
    </xf>
    <xf numFmtId="166" fontId="11" fillId="0" borderId="10" xfId="0" applyNumberFormat="1" applyFont="1" applyBorder="1" applyAlignment="1">
      <alignment vertical="center"/>
    </xf>
    <xf numFmtId="166" fontId="14" fillId="2" borderId="12" xfId="0" applyNumberFormat="1" applyFont="1" applyFill="1" applyBorder="1" applyAlignment="1" applyProtection="1">
      <alignment vertical="center" wrapText="1"/>
      <protection locked="0"/>
    </xf>
    <xf numFmtId="166" fontId="11" fillId="0" borderId="16" xfId="0" applyNumberFormat="1" applyFont="1" applyBorder="1" applyAlignment="1" applyProtection="1">
      <alignment vertical="center"/>
      <protection locked="0"/>
    </xf>
    <xf numFmtId="166" fontId="11" fillId="0" borderId="3" xfId="0" applyNumberFormat="1" applyFont="1" applyBorder="1" applyAlignment="1" applyProtection="1">
      <alignment vertical="center"/>
      <protection locked="0"/>
    </xf>
    <xf numFmtId="166" fontId="11" fillId="4" borderId="5" xfId="0" applyNumberFormat="1" applyFont="1" applyFill="1" applyBorder="1" applyAlignment="1" applyProtection="1">
      <alignment vertical="center"/>
      <protection locked="0"/>
    </xf>
    <xf numFmtId="0" fontId="8" fillId="0" borderId="0" xfId="0" applyFont="1"/>
    <xf numFmtId="0" fontId="7" fillId="0" borderId="0" xfId="0" applyFont="1" applyAlignment="1" applyProtection="1">
      <alignment vertical="center" wrapText="1"/>
      <protection locked="0"/>
    </xf>
    <xf numFmtId="167" fontId="7" fillId="0" borderId="0" xfId="0" applyNumberFormat="1" applyFont="1" applyAlignment="1" applyProtection="1">
      <alignment horizontal="center" vertical="center" wrapText="1"/>
      <protection locked="0"/>
    </xf>
    <xf numFmtId="0" fontId="16" fillId="7" borderId="3" xfId="0" applyFont="1" applyFill="1" applyBorder="1" applyAlignment="1" applyProtection="1">
      <alignment vertical="center" wrapText="1"/>
      <protection locked="0"/>
    </xf>
    <xf numFmtId="0" fontId="16" fillId="7" borderId="4" xfId="0" applyFont="1" applyFill="1" applyBorder="1" applyAlignment="1" applyProtection="1">
      <alignment vertical="center" wrapText="1"/>
      <protection locked="0"/>
    </xf>
    <xf numFmtId="0" fontId="16" fillId="0" borderId="5" xfId="0" applyFont="1" applyBorder="1" applyAlignment="1" applyProtection="1">
      <alignment vertical="center" wrapText="1"/>
      <protection locked="0"/>
    </xf>
    <xf numFmtId="0" fontId="16" fillId="5" borderId="5" xfId="0" applyFont="1" applyFill="1" applyBorder="1" applyAlignment="1" applyProtection="1">
      <alignment horizontal="center" vertical="center" wrapText="1"/>
      <protection locked="0"/>
    </xf>
    <xf numFmtId="167" fontId="7" fillId="0" borderId="0" xfId="0" applyNumberFormat="1" applyFont="1" applyAlignment="1" applyProtection="1">
      <alignment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167" fontId="14" fillId="4" borderId="5" xfId="0" applyNumberFormat="1" applyFont="1" applyFill="1" applyBorder="1" applyAlignment="1" applyProtection="1">
      <alignment vertical="center"/>
      <protection locked="0"/>
    </xf>
    <xf numFmtId="3" fontId="5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17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9" fontId="5" fillId="0" borderId="5" xfId="4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center"/>
    </xf>
    <xf numFmtId="0" fontId="1" fillId="0" borderId="5" xfId="0" applyFont="1" applyBorder="1" applyAlignment="1" applyProtection="1">
      <alignment horizontal="left" vertical="center"/>
      <protection locked="0"/>
    </xf>
    <xf numFmtId="0" fontId="17" fillId="0" borderId="5" xfId="0" applyFont="1" applyBorder="1" applyAlignment="1">
      <alignment vertical="center" wrapText="1"/>
    </xf>
    <xf numFmtId="169" fontId="5" fillId="0" borderId="5" xfId="0" applyNumberFormat="1" applyFont="1" applyBorder="1" applyAlignment="1">
      <alignment horizontal="center" vertical="center"/>
    </xf>
    <xf numFmtId="9" fontId="5" fillId="0" borderId="5" xfId="0" applyNumberFormat="1" applyFont="1" applyBorder="1" applyAlignment="1" applyProtection="1">
      <alignment horizontal="center" vertical="center" wrapText="1"/>
      <protection locked="0"/>
    </xf>
    <xf numFmtId="10" fontId="5" fillId="0" borderId="5" xfId="4" applyNumberFormat="1" applyFont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16" fillId="7" borderId="19" xfId="0" applyFont="1" applyFill="1" applyBorder="1" applyAlignment="1" applyProtection="1">
      <alignment horizontal="center" vertical="center" wrapText="1"/>
      <protection locked="0"/>
    </xf>
    <xf numFmtId="0" fontId="16" fillId="7" borderId="20" xfId="0" applyFont="1" applyFill="1" applyBorder="1" applyAlignment="1" applyProtection="1">
      <alignment horizontal="center" vertical="center" wrapText="1"/>
      <protection locked="0"/>
    </xf>
    <xf numFmtId="0" fontId="16" fillId="7" borderId="21" xfId="0" applyFont="1" applyFill="1" applyBorder="1" applyAlignment="1" applyProtection="1">
      <alignment horizontal="center" vertical="center" wrapText="1"/>
      <protection locked="0"/>
    </xf>
    <xf numFmtId="0" fontId="16" fillId="7" borderId="22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10" fillId="0" borderId="0" xfId="5" applyFont="1" applyAlignment="1">
      <alignment horizontal="center"/>
    </xf>
    <xf numFmtId="0" fontId="11" fillId="4" borderId="3" xfId="5" applyFont="1" applyFill="1" applyBorder="1" applyAlignment="1">
      <alignment horizontal="center" vertical="top"/>
    </xf>
    <xf numFmtId="0" fontId="11" fillId="4" borderId="4" xfId="5" applyFont="1" applyFill="1" applyBorder="1" applyAlignment="1">
      <alignment horizontal="center" vertical="top"/>
    </xf>
    <xf numFmtId="0" fontId="11" fillId="4" borderId="2" xfId="5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23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23" xfId="0" applyNumberFormat="1" applyFont="1" applyFill="1" applyBorder="1" applyAlignment="1">
      <alignment horizontal="center" vertical="center" wrapText="1"/>
    </xf>
    <xf numFmtId="166" fontId="4" fillId="5" borderId="6" xfId="0" applyNumberFormat="1" applyFont="1" applyFill="1" applyBorder="1" applyAlignment="1">
      <alignment horizontal="center" vertical="center" wrapText="1"/>
    </xf>
    <xf numFmtId="166" fontId="4" fillId="5" borderId="23" xfId="0" applyNumberFormat="1" applyFont="1" applyFill="1" applyBorder="1" applyAlignment="1">
      <alignment horizontal="center" vertical="center" wrapText="1"/>
    </xf>
  </cellXfs>
  <cellStyles count="7">
    <cellStyle name="Euro" xfId="1" xr:uid="{00000000-0005-0000-0000-000000000000}"/>
    <cellStyle name="Moneda" xfId="4" builtinId="4"/>
    <cellStyle name="Normal" xfId="0" builtinId="0"/>
    <cellStyle name="Normal 2" xfId="6" xr:uid="{510F0F22-F5B6-48EF-B332-8F38FB4F48D8}"/>
    <cellStyle name="Normal 3" xfId="5" xr:uid="{00000000-0005-0000-0000-000003000000}"/>
    <cellStyle name="Normal 4" xfId="2" xr:uid="{00000000-0005-0000-0000-000004000000}"/>
    <cellStyle name="Percentatge" xfId="3" builtinId="5"/>
  </cellStyles>
  <dxfs count="0"/>
  <tableStyles count="0" defaultTableStyle="TableStyleMedium2" defaultPivotStyle="PivotStyleMedium9"/>
  <colors>
    <mruColors>
      <color rgb="FF3333FF"/>
      <color rgb="FFDCDCF0"/>
      <color rgb="FFF3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9525</xdr:rowOff>
    </xdr:from>
    <xdr:to>
      <xdr:col>1</xdr:col>
      <xdr:colOff>942975</xdr:colOff>
      <xdr:row>4</xdr:row>
      <xdr:rowOff>66675</xdr:rowOff>
    </xdr:to>
    <xdr:pic>
      <xdr:nvPicPr>
        <xdr:cNvPr id="3" name="Imagen 12" descr="cid:image001.jpg@01D6A858.094CB9E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00025"/>
          <a:ext cx="15525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9525</xdr:rowOff>
    </xdr:from>
    <xdr:to>
      <xdr:col>1</xdr:col>
      <xdr:colOff>942975</xdr:colOff>
      <xdr:row>4</xdr:row>
      <xdr:rowOff>66675</xdr:rowOff>
    </xdr:to>
    <xdr:pic>
      <xdr:nvPicPr>
        <xdr:cNvPr id="2" name="Imagen 12" descr="cid:image001.jpg@01D6A858.094CB9E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00025"/>
          <a:ext cx="15525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9525</xdr:rowOff>
    </xdr:from>
    <xdr:to>
      <xdr:col>1</xdr:col>
      <xdr:colOff>942975</xdr:colOff>
      <xdr:row>4</xdr:row>
      <xdr:rowOff>66675</xdr:rowOff>
    </xdr:to>
    <xdr:pic>
      <xdr:nvPicPr>
        <xdr:cNvPr id="2" name="Imagen 12" descr="cid:image001.jpg@01D6A858.094CB9E0">
          <a:extLst>
            <a:ext uri="{FF2B5EF4-FFF2-40B4-BE49-F238E27FC236}">
              <a16:creationId xmlns:a16="http://schemas.microsoft.com/office/drawing/2014/main" id="{87430C62-4521-4003-BDFE-7CCEAEC92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9139"/>
          <a:ext cx="1596118" cy="617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9525</xdr:rowOff>
    </xdr:from>
    <xdr:to>
      <xdr:col>1</xdr:col>
      <xdr:colOff>942975</xdr:colOff>
      <xdr:row>4</xdr:row>
      <xdr:rowOff>66675</xdr:rowOff>
    </xdr:to>
    <xdr:pic>
      <xdr:nvPicPr>
        <xdr:cNvPr id="2" name="Imagen 12" descr="cid:image001.jpg@01D6A858.094CB9E0">
          <a:extLst>
            <a:ext uri="{FF2B5EF4-FFF2-40B4-BE49-F238E27FC236}">
              <a16:creationId xmlns:a16="http://schemas.microsoft.com/office/drawing/2014/main" id="{C0645C73-2E47-4F1D-AA85-644EBCBE5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9139"/>
          <a:ext cx="1596118" cy="617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9525</xdr:rowOff>
    </xdr:from>
    <xdr:to>
      <xdr:col>1</xdr:col>
      <xdr:colOff>942975</xdr:colOff>
      <xdr:row>4</xdr:row>
      <xdr:rowOff>66675</xdr:rowOff>
    </xdr:to>
    <xdr:pic>
      <xdr:nvPicPr>
        <xdr:cNvPr id="2" name="Imagen 12" descr="cid:image001.jpg@01D6A858.094CB9E0">
          <a:extLst>
            <a:ext uri="{FF2B5EF4-FFF2-40B4-BE49-F238E27FC236}">
              <a16:creationId xmlns:a16="http://schemas.microsoft.com/office/drawing/2014/main" id="{FCB4C051-AD7C-401C-8AA2-4384AC0BD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9139"/>
          <a:ext cx="1596118" cy="617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9525</xdr:rowOff>
    </xdr:from>
    <xdr:to>
      <xdr:col>1</xdr:col>
      <xdr:colOff>942975</xdr:colOff>
      <xdr:row>4</xdr:row>
      <xdr:rowOff>66675</xdr:rowOff>
    </xdr:to>
    <xdr:pic>
      <xdr:nvPicPr>
        <xdr:cNvPr id="2" name="Imagen 12" descr="cid:image001.jpg@01D6A858.094CB9E0">
          <a:extLst>
            <a:ext uri="{FF2B5EF4-FFF2-40B4-BE49-F238E27FC236}">
              <a16:creationId xmlns:a16="http://schemas.microsoft.com/office/drawing/2014/main" id="{7B67D62D-22AC-42C8-9DE0-B87BE7C37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9139"/>
          <a:ext cx="1596118" cy="617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9525</xdr:rowOff>
    </xdr:from>
    <xdr:to>
      <xdr:col>1</xdr:col>
      <xdr:colOff>942975</xdr:colOff>
      <xdr:row>4</xdr:row>
      <xdr:rowOff>66675</xdr:rowOff>
    </xdr:to>
    <xdr:pic>
      <xdr:nvPicPr>
        <xdr:cNvPr id="2" name="Imagen 12" descr="cid:image001.jpg@01D6A858.094CB9E0">
          <a:extLst>
            <a:ext uri="{FF2B5EF4-FFF2-40B4-BE49-F238E27FC236}">
              <a16:creationId xmlns:a16="http://schemas.microsoft.com/office/drawing/2014/main" id="{C7D4D0A9-53D0-4AD9-845C-609F88E3E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9139"/>
          <a:ext cx="1596118" cy="617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9525</xdr:rowOff>
    </xdr:from>
    <xdr:to>
      <xdr:col>1</xdr:col>
      <xdr:colOff>942975</xdr:colOff>
      <xdr:row>4</xdr:row>
      <xdr:rowOff>66675</xdr:rowOff>
    </xdr:to>
    <xdr:pic>
      <xdr:nvPicPr>
        <xdr:cNvPr id="2" name="Imagen 12" descr="cid:image001.jpg@01D6A858.094CB9E0">
          <a:extLst>
            <a:ext uri="{FF2B5EF4-FFF2-40B4-BE49-F238E27FC236}">
              <a16:creationId xmlns:a16="http://schemas.microsoft.com/office/drawing/2014/main" id="{88391E67-554A-4E79-8736-6154855DB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90500"/>
          <a:ext cx="1552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A7" sqref="A7"/>
    </sheetView>
  </sheetViews>
  <sheetFormatPr defaultColWidth="11.42578125" defaultRowHeight="15" x14ac:dyDescent="0.25"/>
  <cols>
    <col min="1" max="1" width="56.42578125" customWidth="1"/>
  </cols>
  <sheetData>
    <row r="1" spans="1:1" ht="136.5" customHeight="1" x14ac:dyDescent="0.35">
      <c r="A1" s="1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5"/>
  <sheetViews>
    <sheetView showGridLines="0" tabSelected="1" zoomScale="115" zoomScaleNormal="115" workbookViewId="0">
      <selection activeCell="A25" sqref="A25:B26"/>
    </sheetView>
  </sheetViews>
  <sheetFormatPr defaultColWidth="11.42578125" defaultRowHeight="14.25" x14ac:dyDescent="0.2"/>
  <cols>
    <col min="1" max="1" width="11.42578125" style="54"/>
    <col min="2" max="2" width="36.42578125" style="54" customWidth="1"/>
    <col min="3" max="3" width="11.5703125" style="54" bestFit="1" customWidth="1"/>
    <col min="4" max="4" width="12.28515625" style="54" bestFit="1" customWidth="1"/>
    <col min="5" max="9" width="11.42578125" style="54"/>
    <col min="10" max="10" width="12.85546875" style="54" bestFit="1" customWidth="1"/>
    <col min="11" max="11" width="11.5703125" style="54" bestFit="1" customWidth="1"/>
    <col min="12" max="16384" width="11.42578125" style="54"/>
  </cols>
  <sheetData>
    <row r="1" spans="1:1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">
      <c r="A2" s="3"/>
      <c r="B2" s="3"/>
      <c r="C2" s="89" t="s">
        <v>12</v>
      </c>
      <c r="D2" s="89"/>
      <c r="E2" s="89"/>
      <c r="F2" s="2"/>
      <c r="G2" s="2"/>
      <c r="H2" s="2"/>
      <c r="I2" s="2"/>
      <c r="J2" s="2"/>
      <c r="K2" s="2"/>
      <c r="L2" s="2"/>
    </row>
    <row r="3" spans="1:12" ht="15" customHeight="1" x14ac:dyDescent="0.2">
      <c r="A3" s="2"/>
      <c r="B3" s="2"/>
      <c r="C3" s="89" t="s">
        <v>44</v>
      </c>
      <c r="D3" s="89"/>
      <c r="E3" s="89"/>
      <c r="F3" s="2"/>
      <c r="G3" s="2"/>
      <c r="H3" s="2"/>
      <c r="I3" s="2"/>
      <c r="J3" s="2"/>
      <c r="K3" s="2"/>
      <c r="L3" s="2"/>
    </row>
    <row r="4" spans="1:1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 customHeight="1" thickBot="1" x14ac:dyDescent="0.25">
      <c r="A6" s="4" t="s">
        <v>13</v>
      </c>
      <c r="B6" s="4"/>
      <c r="C6" s="5"/>
      <c r="D6" s="5"/>
      <c r="E6" s="5"/>
      <c r="F6" s="5"/>
      <c r="G6" s="6"/>
      <c r="H6" s="6"/>
      <c r="I6" s="6"/>
      <c r="J6" s="6"/>
      <c r="K6" s="6"/>
      <c r="L6" s="2"/>
    </row>
    <row r="7" spans="1:12" ht="15.75" customHeight="1" x14ac:dyDescent="0.2">
      <c r="A7" s="7"/>
      <c r="B7" s="7"/>
      <c r="C7" s="8"/>
      <c r="D7" s="8"/>
      <c r="E7" s="8"/>
      <c r="F7" s="8"/>
      <c r="G7" s="2"/>
      <c r="H7" s="2"/>
      <c r="I7" s="2"/>
      <c r="J7" s="2"/>
      <c r="K7" s="2"/>
      <c r="L7" s="2"/>
    </row>
    <row r="8" spans="1:12" ht="15.75" customHeight="1" x14ac:dyDescent="0.2">
      <c r="A8" s="90" t="s">
        <v>24</v>
      </c>
      <c r="B8" s="91"/>
      <c r="C8" s="91"/>
      <c r="D8" s="91"/>
      <c r="E8" s="91"/>
      <c r="F8" s="91"/>
      <c r="G8" s="91"/>
      <c r="H8" s="91"/>
      <c r="I8" s="91"/>
      <c r="J8" s="91"/>
      <c r="K8" s="92"/>
      <c r="L8" s="2"/>
    </row>
    <row r="9" spans="1:12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48" x14ac:dyDescent="0.2">
      <c r="A10" s="9" t="s">
        <v>5</v>
      </c>
      <c r="B10" s="10" t="s">
        <v>3</v>
      </c>
      <c r="C10" s="10" t="s">
        <v>49</v>
      </c>
      <c r="D10" s="11" t="s">
        <v>8</v>
      </c>
      <c r="E10" s="12" t="s">
        <v>0</v>
      </c>
      <c r="F10" s="12" t="s">
        <v>4</v>
      </c>
      <c r="G10" s="13" t="s">
        <v>9</v>
      </c>
      <c r="H10" s="12" t="s">
        <v>1</v>
      </c>
      <c r="I10" s="12" t="s">
        <v>10</v>
      </c>
      <c r="J10" s="14" t="s">
        <v>2</v>
      </c>
      <c r="K10" s="15" t="s">
        <v>11</v>
      </c>
      <c r="L10" s="2"/>
    </row>
    <row r="11" spans="1:12" ht="15" x14ac:dyDescent="0.25">
      <c r="A11" s="66">
        <v>52222</v>
      </c>
      <c r="B11" s="66" t="s">
        <v>25</v>
      </c>
      <c r="C11" s="65">
        <v>30</v>
      </c>
      <c r="D11" s="79">
        <v>318</v>
      </c>
      <c r="E11" s="16"/>
      <c r="F11" s="16"/>
      <c r="G11" s="48">
        <v>0</v>
      </c>
      <c r="H11" s="74">
        <v>0</v>
      </c>
      <c r="I11" s="47">
        <v>0</v>
      </c>
      <c r="J11" s="17">
        <f t="shared" ref="J11" si="0">+G11*C11</f>
        <v>0</v>
      </c>
      <c r="K11" s="17">
        <f>I11*C11</f>
        <v>0</v>
      </c>
      <c r="L11" s="18"/>
    </row>
    <row r="12" spans="1:12" x14ac:dyDescent="0.2">
      <c r="A12" s="19"/>
      <c r="B12" s="19"/>
      <c r="C12" s="19"/>
      <c r="D12" s="19"/>
      <c r="E12" s="19"/>
      <c r="F12" s="20"/>
      <c r="G12" s="21"/>
      <c r="H12" s="21"/>
      <c r="I12" s="22"/>
      <c r="J12" s="23"/>
      <c r="K12" s="19"/>
      <c r="L12" s="2"/>
    </row>
    <row r="13" spans="1:12" ht="15" thickBot="1" x14ac:dyDescent="0.25">
      <c r="A13" s="24"/>
      <c r="B13" s="25"/>
      <c r="C13" s="26"/>
      <c r="D13" s="27"/>
      <c r="E13" s="20"/>
      <c r="F13" s="20"/>
      <c r="G13" s="21"/>
      <c r="H13" s="21"/>
      <c r="I13" s="22"/>
      <c r="J13" s="23"/>
      <c r="K13" s="19"/>
      <c r="L13" s="2"/>
    </row>
    <row r="14" spans="1:12" x14ac:dyDescent="0.2">
      <c r="A14" s="19"/>
      <c r="B14" s="28"/>
      <c r="C14" s="20"/>
      <c r="D14" s="29" t="s">
        <v>20</v>
      </c>
      <c r="E14" s="30"/>
      <c r="F14" s="30"/>
      <c r="G14" s="31"/>
      <c r="H14" s="31"/>
      <c r="I14" s="32"/>
      <c r="J14" s="49">
        <f>J11</f>
        <v>0</v>
      </c>
      <c r="K14" s="20"/>
      <c r="L14" s="2"/>
    </row>
    <row r="15" spans="1:12" x14ac:dyDescent="0.2">
      <c r="A15" s="19"/>
      <c r="B15" s="28"/>
      <c r="C15" s="20"/>
      <c r="D15" s="33" t="s">
        <v>21</v>
      </c>
      <c r="E15" s="34"/>
      <c r="F15" s="34"/>
      <c r="G15" s="35"/>
      <c r="H15" s="35"/>
      <c r="I15" s="36"/>
      <c r="J15" s="50">
        <f>C11*D11</f>
        <v>9540</v>
      </c>
      <c r="K15" s="20"/>
      <c r="L15" s="2"/>
    </row>
    <row r="16" spans="1:12" ht="15" thickBot="1" x14ac:dyDescent="0.25">
      <c r="A16" s="19"/>
      <c r="B16" s="28"/>
      <c r="C16" s="20"/>
      <c r="D16" s="37" t="s">
        <v>6</v>
      </c>
      <c r="E16" s="38"/>
      <c r="F16" s="38"/>
      <c r="G16" s="39"/>
      <c r="H16" s="39"/>
      <c r="I16" s="40"/>
      <c r="J16" s="51">
        <f>J14-J15</f>
        <v>-9540</v>
      </c>
      <c r="K16" s="20"/>
      <c r="L16" s="2"/>
    </row>
    <row r="17" spans="1:12" x14ac:dyDescent="0.2">
      <c r="A17" s="19"/>
      <c r="B17" s="20"/>
      <c r="C17" s="20"/>
      <c r="D17" s="41" t="s">
        <v>22</v>
      </c>
      <c r="E17" s="42"/>
      <c r="F17" s="42"/>
      <c r="G17" s="42"/>
      <c r="H17" s="42"/>
      <c r="I17" s="42"/>
      <c r="J17" s="52">
        <f>K11</f>
        <v>0</v>
      </c>
      <c r="K17" s="43"/>
      <c r="L17" s="2"/>
    </row>
    <row r="18" spans="1:12" x14ac:dyDescent="0.2">
      <c r="A18" s="19"/>
      <c r="B18" s="20"/>
      <c r="C18" s="20"/>
      <c r="D18" s="64" t="s">
        <v>23</v>
      </c>
      <c r="E18" s="44"/>
      <c r="F18" s="44"/>
      <c r="G18" s="44"/>
      <c r="H18" s="44"/>
      <c r="I18" s="44"/>
      <c r="J18" s="53">
        <f>J15+(J15*H11)</f>
        <v>9540</v>
      </c>
      <c r="K18" s="43"/>
      <c r="L18" s="2"/>
    </row>
    <row r="19" spans="1:12" ht="15" customHeight="1" x14ac:dyDescent="0.2">
      <c r="F19" s="2"/>
      <c r="G19" s="2"/>
      <c r="H19" s="2"/>
      <c r="I19" s="2"/>
      <c r="J19" s="2"/>
      <c r="K19" s="2"/>
      <c r="L19" s="2"/>
    </row>
    <row r="20" spans="1:12" ht="41.25" customHeight="1" x14ac:dyDescent="0.2">
      <c r="A20" s="57"/>
      <c r="B20" s="58" t="s">
        <v>45</v>
      </c>
      <c r="C20" s="60" t="s">
        <v>18</v>
      </c>
      <c r="D20" s="62"/>
      <c r="E20" s="55"/>
      <c r="F20" s="2"/>
      <c r="G20" s="2"/>
      <c r="H20" s="2"/>
      <c r="I20" s="2"/>
      <c r="J20" s="2"/>
      <c r="K20" s="2"/>
      <c r="L20" s="2"/>
    </row>
    <row r="21" spans="1:12" ht="15" customHeight="1" x14ac:dyDescent="0.2">
      <c r="A21" s="87" t="s">
        <v>16</v>
      </c>
      <c r="B21" s="88"/>
      <c r="C21" s="59"/>
      <c r="D21" s="63"/>
      <c r="E21" s="55"/>
      <c r="F21" s="2"/>
      <c r="G21" s="2"/>
      <c r="H21" s="2"/>
      <c r="I21" s="2"/>
      <c r="J21" s="2"/>
      <c r="K21" s="2"/>
      <c r="L21" s="2"/>
    </row>
    <row r="22" spans="1:12" ht="15" customHeight="1" x14ac:dyDescent="0.2">
      <c r="A22" s="87" t="s">
        <v>17</v>
      </c>
      <c r="B22" s="88"/>
      <c r="C22" s="59"/>
      <c r="D22" s="63"/>
      <c r="E22" s="55"/>
      <c r="F22" s="2"/>
      <c r="G22" s="2"/>
      <c r="H22" s="2"/>
      <c r="I22" s="2"/>
      <c r="J22" s="2"/>
      <c r="K22" s="2"/>
      <c r="L22" s="2"/>
    </row>
    <row r="23" spans="1:12" ht="15" customHeight="1" x14ac:dyDescent="0.2">
      <c r="A23" s="87" t="s">
        <v>50</v>
      </c>
      <c r="B23" s="88"/>
      <c r="C23" s="59"/>
      <c r="D23" s="63"/>
      <c r="E23" s="56"/>
      <c r="F23" s="2"/>
      <c r="G23" s="2"/>
      <c r="H23" s="2"/>
      <c r="I23" s="2"/>
      <c r="J23" s="2"/>
      <c r="K23" s="2"/>
      <c r="L23" s="2"/>
    </row>
    <row r="24" spans="1:12" ht="14.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30" x14ac:dyDescent="0.2">
      <c r="A25" s="83" t="s">
        <v>46</v>
      </c>
      <c r="B25" s="84"/>
      <c r="C25" s="60" t="s">
        <v>19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ht="15" customHeight="1" x14ac:dyDescent="0.2">
      <c r="A26" s="85"/>
      <c r="B26" s="86"/>
      <c r="C26" s="59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">
      <c r="A28" s="2"/>
      <c r="B28" s="45" t="s">
        <v>14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">
      <c r="A29" s="2"/>
      <c r="B29" s="46" t="s">
        <v>15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</sheetData>
  <mergeCells count="7">
    <mergeCell ref="A25:B26"/>
    <mergeCell ref="A21:B21"/>
    <mergeCell ref="A22:B22"/>
    <mergeCell ref="A23:B23"/>
    <mergeCell ref="C2:E2"/>
    <mergeCell ref="C3:E3"/>
    <mergeCell ref="A8:K8"/>
  </mergeCells>
  <pageMargins left="0.39370078740157483" right="0" top="0.35433070866141736" bottom="0.74803149606299213" header="0.31496062992125984" footer="0.31496062992125984"/>
  <pageSetup paperSize="9" scale="73" fitToHeight="100" orientation="landscape" r:id="rId1"/>
  <headerFooter>
    <oddFooter xml:space="preserve">&amp;Lpag &amp;P de &amp;N&amp;R&amp;9Nom de qui signa
Data i lloc
Signatura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9"/>
  <sheetViews>
    <sheetView showGridLines="0" workbookViewId="0">
      <selection activeCell="E21" sqref="E21"/>
    </sheetView>
  </sheetViews>
  <sheetFormatPr defaultColWidth="11.42578125" defaultRowHeight="14.25" x14ac:dyDescent="0.2"/>
  <cols>
    <col min="1" max="1" width="11.42578125" style="54"/>
    <col min="2" max="2" width="36.42578125" style="54" customWidth="1"/>
    <col min="3" max="3" width="11.5703125" style="54" bestFit="1" customWidth="1"/>
    <col min="4" max="4" width="12.28515625" style="54" bestFit="1" customWidth="1"/>
    <col min="5" max="9" width="11.42578125" style="54"/>
    <col min="10" max="10" width="12.85546875" style="54" bestFit="1" customWidth="1"/>
    <col min="11" max="11" width="11.5703125" style="54" bestFit="1" customWidth="1"/>
    <col min="12" max="16384" width="11.42578125" style="54"/>
  </cols>
  <sheetData>
    <row r="1" spans="1:1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">
      <c r="A2" s="3"/>
      <c r="B2" s="3"/>
      <c r="C2" s="89" t="s">
        <v>12</v>
      </c>
      <c r="D2" s="89"/>
      <c r="E2" s="89"/>
      <c r="F2" s="2"/>
      <c r="G2" s="2"/>
      <c r="H2" s="2"/>
      <c r="I2" s="2"/>
      <c r="J2" s="2"/>
      <c r="K2" s="2"/>
      <c r="L2" s="2"/>
    </row>
    <row r="3" spans="1:12" ht="15" customHeight="1" x14ac:dyDescent="0.2">
      <c r="A3" s="2"/>
      <c r="B3" s="2"/>
      <c r="C3" s="89" t="s">
        <v>44</v>
      </c>
      <c r="D3" s="89"/>
      <c r="E3" s="89"/>
      <c r="F3" s="2"/>
      <c r="G3" s="2"/>
      <c r="H3" s="2"/>
      <c r="I3" s="2"/>
      <c r="J3" s="2"/>
      <c r="K3" s="2"/>
      <c r="L3" s="2"/>
    </row>
    <row r="4" spans="1:1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 customHeight="1" thickBot="1" x14ac:dyDescent="0.25">
      <c r="A6" s="4" t="s">
        <v>13</v>
      </c>
      <c r="B6" s="4"/>
      <c r="C6" s="5"/>
      <c r="D6" s="5"/>
      <c r="E6" s="5"/>
      <c r="F6" s="5"/>
      <c r="G6" s="6"/>
      <c r="H6" s="6"/>
      <c r="I6" s="6"/>
      <c r="J6" s="6"/>
      <c r="K6" s="6"/>
      <c r="L6" s="2"/>
    </row>
    <row r="7" spans="1:12" ht="15.75" customHeight="1" x14ac:dyDescent="0.2">
      <c r="A7" s="7"/>
      <c r="B7" s="7"/>
      <c r="C7" s="8"/>
      <c r="D7" s="8"/>
      <c r="E7" s="8"/>
      <c r="F7" s="8"/>
      <c r="G7" s="2"/>
      <c r="H7" s="2"/>
      <c r="I7" s="2"/>
      <c r="J7" s="2"/>
      <c r="K7" s="2"/>
      <c r="L7" s="2"/>
    </row>
    <row r="8" spans="1:12" ht="15.75" customHeight="1" x14ac:dyDescent="0.2">
      <c r="A8" s="90" t="s">
        <v>26</v>
      </c>
      <c r="B8" s="91"/>
      <c r="C8" s="91"/>
      <c r="D8" s="91"/>
      <c r="E8" s="91"/>
      <c r="F8" s="91"/>
      <c r="G8" s="91"/>
      <c r="H8" s="91"/>
      <c r="I8" s="91"/>
      <c r="J8" s="91"/>
      <c r="K8" s="92"/>
      <c r="L8" s="2"/>
    </row>
    <row r="9" spans="1:12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48" x14ac:dyDescent="0.2">
      <c r="A10" s="9" t="s">
        <v>5</v>
      </c>
      <c r="B10" s="10" t="s">
        <v>3</v>
      </c>
      <c r="C10" s="10" t="s">
        <v>49</v>
      </c>
      <c r="D10" s="11" t="s">
        <v>8</v>
      </c>
      <c r="E10" s="12" t="s">
        <v>0</v>
      </c>
      <c r="F10" s="12" t="s">
        <v>4</v>
      </c>
      <c r="G10" s="13" t="s">
        <v>9</v>
      </c>
      <c r="H10" s="12" t="s">
        <v>1</v>
      </c>
      <c r="I10" s="12" t="s">
        <v>10</v>
      </c>
      <c r="J10" s="14" t="s">
        <v>2</v>
      </c>
      <c r="K10" s="15" t="s">
        <v>11</v>
      </c>
      <c r="L10" s="2"/>
    </row>
    <row r="11" spans="1:12" x14ac:dyDescent="0.2">
      <c r="A11" s="68">
        <v>52409</v>
      </c>
      <c r="B11" s="70" t="s">
        <v>27</v>
      </c>
      <c r="C11" s="65">
        <v>10</v>
      </c>
      <c r="D11" s="79">
        <v>1243</v>
      </c>
      <c r="E11" s="16"/>
      <c r="F11" s="16"/>
      <c r="G11" s="48">
        <v>0</v>
      </c>
      <c r="H11" s="74">
        <v>0</v>
      </c>
      <c r="I11" s="47">
        <v>0</v>
      </c>
      <c r="J11" s="17">
        <f t="shared" ref="J11" si="0">+G11*C11</f>
        <v>0</v>
      </c>
      <c r="K11" s="17">
        <f>I11*C11</f>
        <v>0</v>
      </c>
      <c r="L11" s="18"/>
    </row>
    <row r="12" spans="1:12" x14ac:dyDescent="0.2">
      <c r="A12" s="68">
        <v>576</v>
      </c>
      <c r="B12" s="70" t="s">
        <v>41</v>
      </c>
      <c r="C12" s="65">
        <v>2</v>
      </c>
      <c r="D12" s="79">
        <v>2315</v>
      </c>
      <c r="E12" s="16"/>
      <c r="F12" s="16"/>
      <c r="G12" s="48">
        <v>0</v>
      </c>
      <c r="H12" s="74">
        <v>0</v>
      </c>
      <c r="I12" s="47">
        <v>0</v>
      </c>
      <c r="J12" s="17">
        <f t="shared" ref="J12" si="1">+G12*C12</f>
        <v>0</v>
      </c>
      <c r="K12" s="17">
        <f>I12*C12</f>
        <v>0</v>
      </c>
      <c r="L12" s="2"/>
    </row>
    <row r="13" spans="1:12" ht="15" thickBot="1" x14ac:dyDescent="0.25">
      <c r="A13" s="24"/>
      <c r="B13" s="25"/>
      <c r="C13" s="26"/>
      <c r="D13" s="27"/>
      <c r="E13" s="20"/>
      <c r="F13" s="20"/>
      <c r="G13" s="21"/>
      <c r="H13" s="21"/>
      <c r="I13" s="22"/>
      <c r="J13" s="23"/>
      <c r="K13" s="19"/>
      <c r="L13" s="2"/>
    </row>
    <row r="14" spans="1:12" x14ac:dyDescent="0.2">
      <c r="A14" s="19"/>
      <c r="B14" s="28"/>
      <c r="C14" s="20"/>
      <c r="D14" s="29" t="s">
        <v>20</v>
      </c>
      <c r="E14" s="30"/>
      <c r="F14" s="30"/>
      <c r="G14" s="31"/>
      <c r="H14" s="31"/>
      <c r="I14" s="32"/>
      <c r="J14" s="49">
        <f>(G11*C11)+(G12*C12)</f>
        <v>0</v>
      </c>
      <c r="K14" s="20"/>
      <c r="L14" s="2"/>
    </row>
    <row r="15" spans="1:12" x14ac:dyDescent="0.2">
      <c r="A15" s="19"/>
      <c r="B15" s="28"/>
      <c r="C15" s="20"/>
      <c r="D15" s="33" t="s">
        <v>21</v>
      </c>
      <c r="E15" s="34"/>
      <c r="F15" s="34"/>
      <c r="G15" s="35"/>
      <c r="H15" s="35"/>
      <c r="I15" s="36"/>
      <c r="J15" s="50">
        <f>(C11*D11)+(C12*D12)</f>
        <v>17060</v>
      </c>
      <c r="K15" s="20"/>
      <c r="L15" s="2"/>
    </row>
    <row r="16" spans="1:12" ht="15" thickBot="1" x14ac:dyDescent="0.25">
      <c r="A16" s="19"/>
      <c r="B16" s="28"/>
      <c r="C16" s="20"/>
      <c r="D16" s="37" t="s">
        <v>6</v>
      </c>
      <c r="E16" s="38"/>
      <c r="F16" s="38"/>
      <c r="G16" s="39"/>
      <c r="H16" s="39"/>
      <c r="I16" s="40"/>
      <c r="J16" s="51">
        <f>J14-J15</f>
        <v>-17060</v>
      </c>
      <c r="K16" s="20"/>
      <c r="L16" s="2"/>
    </row>
    <row r="17" spans="1:12" x14ac:dyDescent="0.2">
      <c r="A17" s="19"/>
      <c r="B17" s="20"/>
      <c r="C17" s="20"/>
      <c r="D17" s="41" t="s">
        <v>22</v>
      </c>
      <c r="E17" s="42"/>
      <c r="F17" s="42"/>
      <c r="G17" s="42"/>
      <c r="H17" s="42"/>
      <c r="I17" s="42"/>
      <c r="J17" s="52">
        <f>I11*C11</f>
        <v>0</v>
      </c>
      <c r="K17" s="43"/>
      <c r="L17" s="2"/>
    </row>
    <row r="18" spans="1:12" x14ac:dyDescent="0.2">
      <c r="A18" s="19"/>
      <c r="B18" s="20"/>
      <c r="C18" s="20"/>
      <c r="D18" s="64" t="s">
        <v>23</v>
      </c>
      <c r="E18" s="44"/>
      <c r="F18" s="44"/>
      <c r="G18" s="44"/>
      <c r="H18" s="44"/>
      <c r="I18" s="44"/>
      <c r="J18" s="53">
        <f>J15+(J15*H11)</f>
        <v>17060</v>
      </c>
      <c r="K18" s="43"/>
      <c r="L18" s="2"/>
    </row>
    <row r="19" spans="1:12" ht="15" customHeight="1" x14ac:dyDescent="0.2">
      <c r="F19" s="2"/>
      <c r="G19" s="2"/>
      <c r="H19" s="2"/>
      <c r="I19" s="2"/>
      <c r="J19" s="2"/>
      <c r="K19" s="2"/>
      <c r="L19" s="2"/>
    </row>
    <row r="20" spans="1:12" ht="40.5" customHeight="1" x14ac:dyDescent="0.2">
      <c r="A20" s="57"/>
      <c r="B20" s="58" t="s">
        <v>45</v>
      </c>
      <c r="C20" s="60" t="s">
        <v>18</v>
      </c>
      <c r="E20" s="61"/>
      <c r="F20" s="2"/>
      <c r="G20" s="2"/>
      <c r="H20" s="2"/>
      <c r="I20" s="2"/>
      <c r="J20" s="2"/>
      <c r="K20" s="2"/>
      <c r="L20" s="2"/>
    </row>
    <row r="21" spans="1:12" ht="15" customHeight="1" x14ac:dyDescent="0.2">
      <c r="A21" s="87" t="s">
        <v>16</v>
      </c>
      <c r="B21" s="88"/>
      <c r="C21" s="59"/>
      <c r="E21" s="56"/>
      <c r="F21" s="2"/>
      <c r="G21" s="2"/>
      <c r="H21" s="2"/>
      <c r="I21" s="2"/>
      <c r="J21" s="2"/>
      <c r="K21" s="2"/>
      <c r="L21" s="2"/>
    </row>
    <row r="22" spans="1:12" ht="15" customHeight="1" x14ac:dyDescent="0.2">
      <c r="A22" s="87" t="s">
        <v>17</v>
      </c>
      <c r="B22" s="88"/>
      <c r="C22" s="59"/>
      <c r="E22" s="56"/>
      <c r="F22" s="2"/>
      <c r="G22" s="2"/>
      <c r="H22" s="2"/>
      <c r="I22" s="2"/>
      <c r="J22" s="2"/>
      <c r="K22" s="2"/>
      <c r="L22" s="2"/>
    </row>
    <row r="23" spans="1:12" ht="15" customHeight="1" x14ac:dyDescent="0.2">
      <c r="A23" s="87" t="s">
        <v>50</v>
      </c>
      <c r="B23" s="88"/>
      <c r="C23" s="59"/>
      <c r="E23" s="56"/>
      <c r="F23" s="2"/>
      <c r="G23" s="2"/>
      <c r="H23" s="2"/>
      <c r="I23" s="2"/>
      <c r="J23" s="2"/>
      <c r="K23" s="2"/>
      <c r="L23" s="2"/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30" x14ac:dyDescent="0.2">
      <c r="A25" s="83" t="s">
        <v>46</v>
      </c>
      <c r="B25" s="84"/>
      <c r="C25" s="60" t="s">
        <v>19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ht="15" x14ac:dyDescent="0.2">
      <c r="A26" s="85"/>
      <c r="B26" s="86"/>
      <c r="C26" s="59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">
      <c r="A28" s="2"/>
      <c r="B28" s="45" t="s">
        <v>14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">
      <c r="A29" s="2"/>
      <c r="B29" s="46" t="s">
        <v>15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</sheetData>
  <mergeCells count="7">
    <mergeCell ref="A25:B26"/>
    <mergeCell ref="A21:B21"/>
    <mergeCell ref="A22:B22"/>
    <mergeCell ref="A23:B23"/>
    <mergeCell ref="C2:E2"/>
    <mergeCell ref="C3:E3"/>
    <mergeCell ref="A8:K8"/>
  </mergeCells>
  <pageMargins left="0.7" right="0.7" top="0.75" bottom="0.75" header="0.3" footer="0.3"/>
  <pageSetup paperSize="9" scale="86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277F7-0E14-4F03-9612-2A20983C1D90}">
  <sheetPr>
    <pageSetUpPr fitToPage="1"/>
  </sheetPr>
  <dimension ref="A1:L38"/>
  <sheetViews>
    <sheetView showGridLines="0" workbookViewId="0">
      <selection activeCell="J16" sqref="J16"/>
    </sheetView>
  </sheetViews>
  <sheetFormatPr defaultColWidth="11.42578125" defaultRowHeight="14.25" x14ac:dyDescent="0.2"/>
  <cols>
    <col min="1" max="1" width="11.42578125" style="54"/>
    <col min="2" max="2" width="36.42578125" style="54" customWidth="1"/>
    <col min="3" max="3" width="11.5703125" style="54" bestFit="1" customWidth="1"/>
    <col min="4" max="4" width="12.28515625" style="54" bestFit="1" customWidth="1"/>
    <col min="5" max="9" width="11.42578125" style="54"/>
    <col min="10" max="10" width="12.85546875" style="54" bestFit="1" customWidth="1"/>
    <col min="11" max="11" width="11.5703125" style="54" bestFit="1" customWidth="1"/>
    <col min="12" max="16384" width="11.42578125" style="54"/>
  </cols>
  <sheetData>
    <row r="1" spans="1:1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">
      <c r="A2" s="3"/>
      <c r="B2" s="3"/>
      <c r="C2" s="89" t="s">
        <v>12</v>
      </c>
      <c r="D2" s="89"/>
      <c r="E2" s="89"/>
      <c r="F2" s="2"/>
      <c r="G2" s="2"/>
      <c r="H2" s="2"/>
      <c r="I2" s="2"/>
      <c r="J2" s="2"/>
      <c r="K2" s="2"/>
      <c r="L2" s="2"/>
    </row>
    <row r="3" spans="1:12" ht="15" customHeight="1" x14ac:dyDescent="0.2">
      <c r="A3" s="2"/>
      <c r="B3" s="2"/>
      <c r="C3" s="89" t="s">
        <v>44</v>
      </c>
      <c r="D3" s="89"/>
      <c r="E3" s="89"/>
      <c r="F3" s="2"/>
      <c r="G3" s="2"/>
      <c r="H3" s="2"/>
      <c r="I3" s="2"/>
      <c r="J3" s="2"/>
      <c r="K3" s="2"/>
      <c r="L3" s="2"/>
    </row>
    <row r="4" spans="1:1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 customHeight="1" thickBot="1" x14ac:dyDescent="0.25">
      <c r="A6" s="4" t="s">
        <v>13</v>
      </c>
      <c r="B6" s="4"/>
      <c r="C6" s="5"/>
      <c r="D6" s="5"/>
      <c r="E6" s="5"/>
      <c r="F6" s="5"/>
      <c r="G6" s="6"/>
      <c r="H6" s="6"/>
      <c r="I6" s="6"/>
      <c r="J6" s="6"/>
      <c r="K6" s="6"/>
      <c r="L6" s="2"/>
    </row>
    <row r="7" spans="1:12" ht="15.75" customHeight="1" x14ac:dyDescent="0.2">
      <c r="A7" s="7"/>
      <c r="B7" s="7"/>
      <c r="C7" s="8"/>
      <c r="D7" s="8"/>
      <c r="E7" s="8"/>
      <c r="F7" s="8"/>
      <c r="G7" s="2"/>
      <c r="H7" s="2"/>
      <c r="I7" s="2"/>
      <c r="J7" s="2"/>
      <c r="K7" s="2"/>
      <c r="L7" s="2"/>
    </row>
    <row r="8" spans="1:12" ht="15.75" customHeight="1" x14ac:dyDescent="0.2">
      <c r="A8" s="90" t="s">
        <v>28</v>
      </c>
      <c r="B8" s="91"/>
      <c r="C8" s="91"/>
      <c r="D8" s="91"/>
      <c r="E8" s="91"/>
      <c r="F8" s="91"/>
      <c r="G8" s="91"/>
      <c r="H8" s="91"/>
      <c r="I8" s="91"/>
      <c r="J8" s="91"/>
      <c r="K8" s="92"/>
      <c r="L8" s="2"/>
    </row>
    <row r="9" spans="1:12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48" x14ac:dyDescent="0.2">
      <c r="A10" s="9" t="s">
        <v>5</v>
      </c>
      <c r="B10" s="10" t="s">
        <v>3</v>
      </c>
      <c r="C10" s="10" t="s">
        <v>49</v>
      </c>
      <c r="D10" s="11" t="s">
        <v>8</v>
      </c>
      <c r="E10" s="12" t="s">
        <v>0</v>
      </c>
      <c r="F10" s="12" t="s">
        <v>4</v>
      </c>
      <c r="G10" s="13" t="s">
        <v>9</v>
      </c>
      <c r="H10" s="12" t="s">
        <v>1</v>
      </c>
      <c r="I10" s="12" t="s">
        <v>10</v>
      </c>
      <c r="J10" s="14" t="s">
        <v>2</v>
      </c>
      <c r="K10" s="15" t="s">
        <v>11</v>
      </c>
      <c r="L10" s="2"/>
    </row>
    <row r="11" spans="1:12" ht="25.5" x14ac:dyDescent="0.2">
      <c r="A11" s="68">
        <v>56439</v>
      </c>
      <c r="B11" s="70" t="s">
        <v>47</v>
      </c>
      <c r="C11" s="65">
        <v>10</v>
      </c>
      <c r="D11" s="79">
        <v>1338</v>
      </c>
      <c r="E11" s="16"/>
      <c r="F11" s="16"/>
      <c r="G11" s="48">
        <v>0</v>
      </c>
      <c r="H11" s="81">
        <v>0</v>
      </c>
      <c r="I11" s="47">
        <v>0</v>
      </c>
      <c r="J11" s="17">
        <f t="shared" ref="J11" si="0">+G11*C11</f>
        <v>0</v>
      </c>
      <c r="K11" s="17">
        <f>I11*C11</f>
        <v>0</v>
      </c>
      <c r="L11" s="18"/>
    </row>
    <row r="12" spans="1:12" ht="15" thickBot="1" x14ac:dyDescent="0.25">
      <c r="A12" s="19"/>
      <c r="B12" s="19"/>
      <c r="C12" s="19"/>
      <c r="D12" s="19"/>
      <c r="E12" s="19"/>
      <c r="F12" s="20"/>
      <c r="G12" s="21"/>
      <c r="H12" s="21"/>
      <c r="I12" s="22"/>
      <c r="J12" s="23"/>
      <c r="K12" s="19"/>
      <c r="L12" s="2"/>
    </row>
    <row r="13" spans="1:12" x14ac:dyDescent="0.2">
      <c r="A13" s="19"/>
      <c r="B13" s="28"/>
      <c r="C13" s="20"/>
      <c r="D13" s="29" t="s">
        <v>20</v>
      </c>
      <c r="E13" s="30"/>
      <c r="F13" s="30"/>
      <c r="G13" s="31"/>
      <c r="H13" s="31"/>
      <c r="I13" s="32"/>
      <c r="J13" s="49">
        <f>G11*C11</f>
        <v>0</v>
      </c>
      <c r="K13" s="20"/>
      <c r="L13" s="2"/>
    </row>
    <row r="14" spans="1:12" x14ac:dyDescent="0.2">
      <c r="A14" s="19"/>
      <c r="B14" s="28"/>
      <c r="C14" s="20"/>
      <c r="D14" s="33" t="s">
        <v>21</v>
      </c>
      <c r="E14" s="34"/>
      <c r="F14" s="34"/>
      <c r="G14" s="35"/>
      <c r="H14" s="35"/>
      <c r="I14" s="36"/>
      <c r="J14" s="50">
        <f>C11*D11</f>
        <v>13380</v>
      </c>
      <c r="K14" s="20"/>
      <c r="L14" s="2"/>
    </row>
    <row r="15" spans="1:12" ht="15" thickBot="1" x14ac:dyDescent="0.25">
      <c r="A15" s="19"/>
      <c r="B15" s="28"/>
      <c r="C15" s="20"/>
      <c r="D15" s="37" t="s">
        <v>6</v>
      </c>
      <c r="E15" s="38"/>
      <c r="F15" s="38"/>
      <c r="G15" s="39"/>
      <c r="H15" s="39"/>
      <c r="I15" s="40"/>
      <c r="J15" s="51">
        <f>J13-J14</f>
        <v>-13380</v>
      </c>
      <c r="K15" s="20"/>
      <c r="L15" s="2"/>
    </row>
    <row r="16" spans="1:12" x14ac:dyDescent="0.2">
      <c r="A16" s="19"/>
      <c r="B16" s="20"/>
      <c r="C16" s="20"/>
      <c r="D16" s="41" t="s">
        <v>22</v>
      </c>
      <c r="E16" s="42"/>
      <c r="F16" s="42"/>
      <c r="G16" s="42"/>
      <c r="H16" s="42"/>
      <c r="I16" s="42"/>
      <c r="J16" s="52">
        <f>I11*C11</f>
        <v>0</v>
      </c>
      <c r="K16" s="43"/>
      <c r="L16" s="2"/>
    </row>
    <row r="17" spans="1:12" x14ac:dyDescent="0.2">
      <c r="A17" s="19"/>
      <c r="B17" s="20"/>
      <c r="C17" s="20"/>
      <c r="D17" s="64" t="s">
        <v>23</v>
      </c>
      <c r="E17" s="44"/>
      <c r="F17" s="44"/>
      <c r="G17" s="44"/>
      <c r="H17" s="44"/>
      <c r="I17" s="44"/>
      <c r="J17" s="53">
        <f>J14+(J14*H11)</f>
        <v>13380</v>
      </c>
      <c r="K17" s="43"/>
      <c r="L17" s="2"/>
    </row>
    <row r="18" spans="1:12" ht="15" customHeight="1" x14ac:dyDescent="0.2">
      <c r="F18" s="2"/>
      <c r="G18" s="2"/>
      <c r="H18" s="2"/>
      <c r="I18" s="2"/>
      <c r="J18" s="2"/>
      <c r="K18" s="2"/>
      <c r="L18" s="2"/>
    </row>
    <row r="19" spans="1:12" ht="40.5" customHeight="1" x14ac:dyDescent="0.2">
      <c r="A19" s="57"/>
      <c r="B19" s="58" t="s">
        <v>45</v>
      </c>
      <c r="C19" s="60" t="s">
        <v>18</v>
      </c>
      <c r="E19" s="61"/>
      <c r="F19" s="2"/>
      <c r="G19" s="2"/>
      <c r="H19" s="2"/>
      <c r="I19" s="2"/>
      <c r="J19" s="2"/>
      <c r="K19" s="2"/>
      <c r="L19" s="2"/>
    </row>
    <row r="20" spans="1:12" ht="15" customHeight="1" x14ac:dyDescent="0.2">
      <c r="A20" s="87" t="s">
        <v>16</v>
      </c>
      <c r="B20" s="88"/>
      <c r="C20" s="59"/>
      <c r="E20" s="56"/>
      <c r="F20" s="2"/>
      <c r="G20" s="2"/>
      <c r="H20" s="2"/>
      <c r="I20" s="2"/>
      <c r="J20" s="2"/>
      <c r="K20" s="2"/>
      <c r="L20" s="2"/>
    </row>
    <row r="21" spans="1:12" ht="15" customHeight="1" x14ac:dyDescent="0.2">
      <c r="A21" s="87" t="s">
        <v>17</v>
      </c>
      <c r="B21" s="88"/>
      <c r="C21" s="59"/>
      <c r="E21" s="56"/>
      <c r="F21" s="2"/>
      <c r="G21" s="2"/>
      <c r="H21" s="2"/>
      <c r="I21" s="2"/>
      <c r="J21" s="2"/>
      <c r="K21" s="2"/>
      <c r="L21" s="2"/>
    </row>
    <row r="22" spans="1:12" ht="15" customHeight="1" x14ac:dyDescent="0.2">
      <c r="A22" s="87" t="s">
        <v>50</v>
      </c>
      <c r="B22" s="88"/>
      <c r="C22" s="59"/>
      <c r="E22" s="56"/>
      <c r="F22" s="2"/>
      <c r="G22" s="2"/>
      <c r="H22" s="2"/>
      <c r="I22" s="2"/>
      <c r="J22" s="2"/>
      <c r="K22" s="2"/>
      <c r="L22" s="2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30" x14ac:dyDescent="0.2">
      <c r="A24" s="83" t="s">
        <v>46</v>
      </c>
      <c r="B24" s="84"/>
      <c r="C24" s="60" t="s">
        <v>19</v>
      </c>
      <c r="D24" s="2"/>
      <c r="E24" s="2"/>
      <c r="F24" s="2"/>
      <c r="G24" s="2"/>
      <c r="H24" s="2"/>
      <c r="I24" s="2"/>
      <c r="J24" s="2"/>
      <c r="K24" s="2"/>
      <c r="L24" s="2"/>
    </row>
    <row r="25" spans="1:12" ht="15" x14ac:dyDescent="0.2">
      <c r="A25" s="85"/>
      <c r="B25" s="86"/>
      <c r="C25" s="59"/>
      <c r="D25" s="2"/>
      <c r="E25" s="2"/>
      <c r="F25" s="2"/>
      <c r="G25" s="2"/>
      <c r="H25" s="2"/>
      <c r="I25" s="2"/>
      <c r="J25" s="2"/>
      <c r="K25" s="2"/>
      <c r="L25" s="2"/>
    </row>
    <row r="26" spans="1:12" x14ac:dyDescent="0.2">
      <c r="A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2"/>
      <c r="B27" s="45" t="s">
        <v>14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">
      <c r="A28" s="2"/>
      <c r="B28" s="46" t="s">
        <v>15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</sheetData>
  <mergeCells count="7">
    <mergeCell ref="A24:B25"/>
    <mergeCell ref="C2:E2"/>
    <mergeCell ref="C3:E3"/>
    <mergeCell ref="A8:K8"/>
    <mergeCell ref="A20:B20"/>
    <mergeCell ref="A21:B21"/>
    <mergeCell ref="A22:B22"/>
  </mergeCells>
  <pageMargins left="0.7" right="0.7" top="0.75" bottom="0.75" header="0.3" footer="0.3"/>
  <pageSetup paperSize="9" scale="86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2142B-2F7A-42C2-8E55-B398543E6214}">
  <sheetPr>
    <pageSetUpPr fitToPage="1"/>
  </sheetPr>
  <dimension ref="A1:L40"/>
  <sheetViews>
    <sheetView showGridLines="0" workbookViewId="0">
      <selection activeCell="A13" sqref="A13:B13"/>
    </sheetView>
  </sheetViews>
  <sheetFormatPr defaultColWidth="11.42578125" defaultRowHeight="14.25" x14ac:dyDescent="0.2"/>
  <cols>
    <col min="1" max="1" width="11.42578125" style="54"/>
    <col min="2" max="2" width="36.42578125" style="54" customWidth="1"/>
    <col min="3" max="3" width="11.5703125" style="54" bestFit="1" customWidth="1"/>
    <col min="4" max="4" width="12.28515625" style="54" bestFit="1" customWidth="1"/>
    <col min="5" max="9" width="11.42578125" style="54"/>
    <col min="10" max="10" width="12.85546875" style="54" bestFit="1" customWidth="1"/>
    <col min="11" max="11" width="11.5703125" style="54" bestFit="1" customWidth="1"/>
    <col min="12" max="16384" width="11.42578125" style="54"/>
  </cols>
  <sheetData>
    <row r="1" spans="1:12" x14ac:dyDescent="0.2">
      <c r="A1" s="2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">
      <c r="A2" s="3"/>
      <c r="B2" s="3"/>
      <c r="C2" s="89" t="s">
        <v>12</v>
      </c>
      <c r="D2" s="89"/>
      <c r="E2" s="89"/>
      <c r="F2" s="2"/>
      <c r="G2" s="2"/>
      <c r="H2" s="2"/>
      <c r="I2" s="2"/>
      <c r="J2" s="2"/>
      <c r="K2" s="2"/>
      <c r="L2" s="2"/>
    </row>
    <row r="3" spans="1:12" ht="15" customHeight="1" x14ac:dyDescent="0.2">
      <c r="A3" s="2"/>
      <c r="B3" s="2"/>
      <c r="C3" s="89" t="s">
        <v>44</v>
      </c>
      <c r="D3" s="89"/>
      <c r="E3" s="89"/>
      <c r="F3" s="2"/>
      <c r="G3" s="2"/>
      <c r="H3" s="2"/>
      <c r="I3" s="2"/>
      <c r="J3" s="2"/>
      <c r="K3" s="2"/>
      <c r="L3" s="2"/>
    </row>
    <row r="4" spans="1:1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 customHeight="1" thickBot="1" x14ac:dyDescent="0.25">
      <c r="A6" s="4" t="s">
        <v>13</v>
      </c>
      <c r="B6" s="4"/>
      <c r="C6" s="5"/>
      <c r="D6" s="5"/>
      <c r="E6" s="5"/>
      <c r="F6" s="5"/>
      <c r="G6" s="6"/>
      <c r="H6" s="6"/>
      <c r="I6" s="6"/>
      <c r="J6" s="6"/>
      <c r="K6" s="6"/>
      <c r="L6" s="2"/>
    </row>
    <row r="7" spans="1:12" ht="15.75" customHeight="1" x14ac:dyDescent="0.2">
      <c r="A7" s="7"/>
      <c r="B7" s="7"/>
      <c r="C7" s="8"/>
      <c r="D7" s="8"/>
      <c r="E7" s="8"/>
      <c r="F7" s="8"/>
      <c r="G7" s="2"/>
      <c r="H7" s="2"/>
      <c r="I7" s="2"/>
      <c r="J7" s="2"/>
      <c r="K7" s="2"/>
      <c r="L7" s="2"/>
    </row>
    <row r="8" spans="1:12" ht="15.75" customHeight="1" x14ac:dyDescent="0.2">
      <c r="A8" s="90" t="s">
        <v>42</v>
      </c>
      <c r="B8" s="91"/>
      <c r="C8" s="91"/>
      <c r="D8" s="91"/>
      <c r="E8" s="91"/>
      <c r="F8" s="91"/>
      <c r="G8" s="91"/>
      <c r="H8" s="91"/>
      <c r="I8" s="91"/>
      <c r="J8" s="91"/>
      <c r="K8" s="92"/>
      <c r="L8" s="2"/>
    </row>
    <row r="9" spans="1:12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46.35" customHeight="1" x14ac:dyDescent="0.2">
      <c r="A10" s="93" t="s">
        <v>30</v>
      </c>
      <c r="B10" s="93" t="s">
        <v>43</v>
      </c>
      <c r="C10" s="93" t="s">
        <v>49</v>
      </c>
      <c r="D10" s="95" t="s">
        <v>8</v>
      </c>
      <c r="E10" s="99" t="s">
        <v>0</v>
      </c>
      <c r="F10" s="99" t="s">
        <v>4</v>
      </c>
      <c r="G10" s="101" t="s">
        <v>9</v>
      </c>
      <c r="H10" s="99" t="s">
        <v>1</v>
      </c>
      <c r="I10" s="99" t="s">
        <v>10</v>
      </c>
      <c r="J10" s="103" t="s">
        <v>2</v>
      </c>
      <c r="K10" s="103" t="s">
        <v>11</v>
      </c>
      <c r="L10" s="2"/>
    </row>
    <row r="11" spans="1:12" x14ac:dyDescent="0.2">
      <c r="A11" s="94"/>
      <c r="B11" s="94"/>
      <c r="C11" s="94"/>
      <c r="D11" s="96"/>
      <c r="E11" s="100"/>
      <c r="F11" s="100"/>
      <c r="G11" s="102"/>
      <c r="H11" s="100"/>
      <c r="I11" s="100"/>
      <c r="J11" s="104"/>
      <c r="K11" s="104"/>
      <c r="L11" s="2"/>
    </row>
    <row r="12" spans="1:12" x14ac:dyDescent="0.2">
      <c r="A12" s="97" t="s">
        <v>51</v>
      </c>
      <c r="B12" s="98"/>
      <c r="C12" s="65">
        <v>1</v>
      </c>
      <c r="D12" s="79">
        <v>5179</v>
      </c>
      <c r="E12" s="16"/>
      <c r="F12" s="16"/>
      <c r="G12" s="47">
        <v>0</v>
      </c>
      <c r="H12" s="74">
        <v>0</v>
      </c>
      <c r="I12" s="47">
        <v>0</v>
      </c>
      <c r="J12" s="47">
        <f>C12*G12</f>
        <v>0</v>
      </c>
      <c r="K12" s="47">
        <f>C12*I12</f>
        <v>0</v>
      </c>
      <c r="L12" s="18"/>
    </row>
    <row r="13" spans="1:12" x14ac:dyDescent="0.2">
      <c r="A13" s="97" t="s">
        <v>52</v>
      </c>
      <c r="B13" s="98"/>
      <c r="C13" s="65">
        <v>1</v>
      </c>
      <c r="D13" s="79">
        <v>4752</v>
      </c>
      <c r="E13" s="16"/>
      <c r="F13" s="16"/>
      <c r="G13" s="47">
        <v>0</v>
      </c>
      <c r="H13" s="74">
        <v>0</v>
      </c>
      <c r="I13" s="47">
        <v>0</v>
      </c>
      <c r="J13" s="47">
        <f t="shared" ref="J13" si="0">C13*G13</f>
        <v>0</v>
      </c>
      <c r="K13" s="47">
        <f t="shared" ref="K13" si="1">C13*I13</f>
        <v>0</v>
      </c>
      <c r="L13" s="18"/>
    </row>
    <row r="14" spans="1:12" ht="15" thickBot="1" x14ac:dyDescent="0.25">
      <c r="A14" s="24"/>
      <c r="B14" s="25"/>
      <c r="C14" s="26"/>
      <c r="D14" s="27"/>
      <c r="E14" s="20"/>
      <c r="F14" s="20"/>
      <c r="G14" s="21"/>
      <c r="H14" s="21"/>
      <c r="I14" s="22"/>
      <c r="J14" s="23"/>
      <c r="K14" s="19"/>
      <c r="L14" s="2"/>
    </row>
    <row r="15" spans="1:12" x14ac:dyDescent="0.2">
      <c r="A15" s="19"/>
      <c r="B15" s="28"/>
      <c r="C15" s="20"/>
      <c r="D15" s="29" t="s">
        <v>20</v>
      </c>
      <c r="E15" s="30"/>
      <c r="F15" s="30"/>
      <c r="G15" s="31"/>
      <c r="H15" s="31"/>
      <c r="I15" s="32"/>
      <c r="J15" s="49">
        <f>SUM(J12:J13)</f>
        <v>0</v>
      </c>
      <c r="K15" s="20"/>
      <c r="L15" s="2"/>
    </row>
    <row r="16" spans="1:12" x14ac:dyDescent="0.2">
      <c r="A16" s="19"/>
      <c r="B16" s="28"/>
      <c r="C16" s="20"/>
      <c r="D16" s="33" t="s">
        <v>21</v>
      </c>
      <c r="E16" s="34"/>
      <c r="F16" s="34"/>
      <c r="G16" s="35"/>
      <c r="H16" s="35"/>
      <c r="I16" s="36"/>
      <c r="J16" s="50">
        <f>(C12*D12)+(C13*D13)</f>
        <v>9931</v>
      </c>
      <c r="K16" s="20"/>
      <c r="L16" s="2"/>
    </row>
    <row r="17" spans="1:12" ht="15" thickBot="1" x14ac:dyDescent="0.25">
      <c r="A17" s="19"/>
      <c r="B17" s="28"/>
      <c r="C17" s="20"/>
      <c r="D17" s="37" t="s">
        <v>6</v>
      </c>
      <c r="E17" s="38"/>
      <c r="F17" s="38"/>
      <c r="G17" s="39"/>
      <c r="H17" s="39"/>
      <c r="I17" s="40"/>
      <c r="J17" s="51">
        <f>J15-J16</f>
        <v>-9931</v>
      </c>
      <c r="K17" s="20"/>
      <c r="L17" s="2"/>
    </row>
    <row r="18" spans="1:12" x14ac:dyDescent="0.2">
      <c r="A18" s="19"/>
      <c r="B18" s="20"/>
      <c r="C18" s="20"/>
      <c r="D18" s="41" t="s">
        <v>22</v>
      </c>
      <c r="E18" s="42"/>
      <c r="F18" s="42"/>
      <c r="G18" s="42"/>
      <c r="H18" s="42"/>
      <c r="I18" s="42"/>
      <c r="J18" s="52">
        <f>SUM(K12:K13)</f>
        <v>0</v>
      </c>
      <c r="K18" s="43"/>
      <c r="L18" s="2"/>
    </row>
    <row r="19" spans="1:12" x14ac:dyDescent="0.2">
      <c r="A19" s="19"/>
      <c r="B19" s="20"/>
      <c r="C19" s="20"/>
      <c r="D19" s="64" t="s">
        <v>23</v>
      </c>
      <c r="E19" s="44"/>
      <c r="F19" s="44"/>
      <c r="G19" s="44"/>
      <c r="H19" s="44"/>
      <c r="I19" s="44"/>
      <c r="J19" s="53">
        <f>J16+(J16*H12)</f>
        <v>9931</v>
      </c>
      <c r="K19" s="43"/>
      <c r="L19" s="2"/>
    </row>
    <row r="20" spans="1:12" ht="15" customHeight="1" x14ac:dyDescent="0.2">
      <c r="F20" s="2"/>
      <c r="G20" s="2"/>
      <c r="H20" s="2"/>
      <c r="I20" s="2"/>
      <c r="J20" s="2"/>
      <c r="K20" s="2"/>
      <c r="L20" s="2"/>
    </row>
    <row r="21" spans="1:12" ht="40.5" customHeight="1" x14ac:dyDescent="0.2">
      <c r="A21" s="57"/>
      <c r="B21" s="58" t="s">
        <v>45</v>
      </c>
      <c r="C21" s="60" t="s">
        <v>18</v>
      </c>
      <c r="E21" s="61"/>
      <c r="F21" s="2"/>
      <c r="G21" s="2"/>
      <c r="H21" s="2"/>
      <c r="I21" s="2"/>
      <c r="J21" s="2"/>
      <c r="K21" s="2"/>
      <c r="L21" s="2"/>
    </row>
    <row r="22" spans="1:12" ht="15" customHeight="1" x14ac:dyDescent="0.2">
      <c r="A22" s="87" t="s">
        <v>16</v>
      </c>
      <c r="B22" s="88"/>
      <c r="C22" s="59"/>
      <c r="E22" s="56"/>
      <c r="F22" s="2"/>
      <c r="G22" s="2"/>
      <c r="H22" s="2"/>
      <c r="I22" s="2"/>
      <c r="J22" s="2"/>
      <c r="K22" s="2"/>
      <c r="L22" s="2"/>
    </row>
    <row r="23" spans="1:12" ht="15" customHeight="1" x14ac:dyDescent="0.2">
      <c r="A23" s="87" t="s">
        <v>17</v>
      </c>
      <c r="B23" s="88"/>
      <c r="C23" s="59"/>
      <c r="E23" s="56"/>
      <c r="F23" s="2"/>
      <c r="G23" s="2"/>
      <c r="H23" s="2"/>
      <c r="I23" s="2"/>
      <c r="J23" s="2"/>
      <c r="K23" s="2"/>
      <c r="L23" s="2"/>
    </row>
    <row r="24" spans="1:12" ht="15" customHeight="1" x14ac:dyDescent="0.2">
      <c r="A24" s="87" t="s">
        <v>50</v>
      </c>
      <c r="B24" s="88"/>
      <c r="C24" s="59"/>
      <c r="E24" s="56"/>
      <c r="F24" s="2"/>
      <c r="G24" s="2"/>
      <c r="H24" s="2"/>
      <c r="I24" s="2"/>
      <c r="J24" s="2"/>
      <c r="K24" s="2"/>
      <c r="L24" s="2"/>
    </row>
    <row r="25" spans="1:12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30" x14ac:dyDescent="0.2">
      <c r="A26" s="83" t="s">
        <v>46</v>
      </c>
      <c r="B26" s="84"/>
      <c r="C26" s="60" t="s">
        <v>19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ht="15" x14ac:dyDescent="0.2">
      <c r="A27" s="85"/>
      <c r="B27" s="86"/>
      <c r="C27" s="59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">
      <c r="A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">
      <c r="A29" s="2"/>
      <c r="B29" s="45" t="s">
        <v>14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">
      <c r="A30" s="2"/>
      <c r="B30" s="46" t="s">
        <v>15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</sheetData>
  <mergeCells count="20">
    <mergeCell ref="C2:E2"/>
    <mergeCell ref="C3:E3"/>
    <mergeCell ref="A8:K8"/>
    <mergeCell ref="A22:B22"/>
    <mergeCell ref="A23:B23"/>
    <mergeCell ref="F10:F11"/>
    <mergeCell ref="G10:G11"/>
    <mergeCell ref="H10:H11"/>
    <mergeCell ref="I10:I11"/>
    <mergeCell ref="J10:J11"/>
    <mergeCell ref="K10:K11"/>
    <mergeCell ref="E10:E11"/>
    <mergeCell ref="A26:B27"/>
    <mergeCell ref="A10:A11"/>
    <mergeCell ref="B10:B11"/>
    <mergeCell ref="C10:C11"/>
    <mergeCell ref="D10:D11"/>
    <mergeCell ref="A24:B24"/>
    <mergeCell ref="A12:B12"/>
    <mergeCell ref="A13:B13"/>
  </mergeCells>
  <pageMargins left="0.7" right="0.7" top="0.75" bottom="0.75" header="0.3" footer="0.3"/>
  <pageSetup paperSize="9" scale="8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8185B-8AE4-43DD-9E1D-086B5CDDF344}">
  <sheetPr>
    <pageSetUpPr fitToPage="1"/>
  </sheetPr>
  <dimension ref="A1:L40"/>
  <sheetViews>
    <sheetView showGridLines="0" workbookViewId="0">
      <selection activeCell="A24" sqref="A24:B24"/>
    </sheetView>
  </sheetViews>
  <sheetFormatPr defaultColWidth="11.42578125" defaultRowHeight="14.25" x14ac:dyDescent="0.2"/>
  <cols>
    <col min="1" max="1" width="11.42578125" style="54"/>
    <col min="2" max="2" width="38.28515625" style="54" bestFit="1" customWidth="1"/>
    <col min="3" max="3" width="11.5703125" style="54" bestFit="1" customWidth="1"/>
    <col min="4" max="4" width="12.28515625" style="54" bestFit="1" customWidth="1"/>
    <col min="5" max="9" width="11.42578125" style="54"/>
    <col min="10" max="10" width="12.85546875" style="54" bestFit="1" customWidth="1"/>
    <col min="11" max="11" width="11.5703125" style="54" bestFit="1" customWidth="1"/>
    <col min="12" max="16384" width="11.42578125" style="54"/>
  </cols>
  <sheetData>
    <row r="1" spans="1:1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">
      <c r="A2" s="3"/>
      <c r="B2" s="3"/>
      <c r="C2" s="89" t="s">
        <v>12</v>
      </c>
      <c r="D2" s="89"/>
      <c r="E2" s="89"/>
      <c r="F2" s="2"/>
      <c r="G2" s="2"/>
      <c r="H2" s="2"/>
      <c r="I2" s="2"/>
      <c r="J2" s="2"/>
      <c r="K2" s="2"/>
      <c r="L2" s="2"/>
    </row>
    <row r="3" spans="1:12" ht="15" customHeight="1" x14ac:dyDescent="0.2">
      <c r="A3" s="2"/>
      <c r="B3" s="2"/>
      <c r="C3" s="89" t="s">
        <v>44</v>
      </c>
      <c r="D3" s="89"/>
      <c r="E3" s="89"/>
      <c r="F3" s="2"/>
      <c r="G3" s="2"/>
      <c r="H3" s="2"/>
      <c r="I3" s="2"/>
      <c r="J3" s="2"/>
      <c r="K3" s="2"/>
      <c r="L3" s="2"/>
    </row>
    <row r="4" spans="1:1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 customHeight="1" thickBot="1" x14ac:dyDescent="0.25">
      <c r="A6" s="4" t="s">
        <v>13</v>
      </c>
      <c r="B6" s="4"/>
      <c r="C6" s="5"/>
      <c r="D6" s="5"/>
      <c r="E6" s="5"/>
      <c r="F6" s="5"/>
      <c r="G6" s="6"/>
      <c r="H6" s="6"/>
      <c r="I6" s="6"/>
      <c r="J6" s="6"/>
      <c r="K6" s="6"/>
      <c r="L6" s="2"/>
    </row>
    <row r="7" spans="1:12" ht="15.75" customHeight="1" x14ac:dyDescent="0.2">
      <c r="A7" s="7"/>
      <c r="B7" s="7"/>
      <c r="C7" s="8"/>
      <c r="D7" s="8"/>
      <c r="E7" s="8"/>
      <c r="F7" s="8"/>
      <c r="G7" s="2"/>
      <c r="H7" s="2"/>
      <c r="I7" s="2"/>
      <c r="J7" s="2"/>
      <c r="K7" s="2"/>
      <c r="L7" s="2"/>
    </row>
    <row r="8" spans="1:12" ht="15.75" customHeight="1" x14ac:dyDescent="0.2">
      <c r="A8" s="90" t="s">
        <v>31</v>
      </c>
      <c r="B8" s="91"/>
      <c r="C8" s="91"/>
      <c r="D8" s="91"/>
      <c r="E8" s="91"/>
      <c r="F8" s="91"/>
      <c r="G8" s="91"/>
      <c r="H8" s="91"/>
      <c r="I8" s="91"/>
      <c r="J8" s="91"/>
      <c r="K8" s="92"/>
      <c r="L8" s="2"/>
    </row>
    <row r="9" spans="1:12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48" x14ac:dyDescent="0.2">
      <c r="A10" s="9" t="s">
        <v>5</v>
      </c>
      <c r="B10" s="10" t="s">
        <v>3</v>
      </c>
      <c r="C10" s="10" t="s">
        <v>49</v>
      </c>
      <c r="D10" s="11" t="s">
        <v>8</v>
      </c>
      <c r="E10" s="12" t="s">
        <v>0</v>
      </c>
      <c r="F10" s="12" t="s">
        <v>4</v>
      </c>
      <c r="G10" s="13" t="s">
        <v>9</v>
      </c>
      <c r="H10" s="12" t="s">
        <v>1</v>
      </c>
      <c r="I10" s="12" t="s">
        <v>10</v>
      </c>
      <c r="J10" s="14" t="s">
        <v>2</v>
      </c>
      <c r="K10" s="15" t="s">
        <v>11</v>
      </c>
      <c r="L10" s="2"/>
    </row>
    <row r="11" spans="1:12" x14ac:dyDescent="0.2">
      <c r="A11" s="75">
        <v>593</v>
      </c>
      <c r="B11" s="76" t="s">
        <v>32</v>
      </c>
      <c r="C11" s="65">
        <v>15</v>
      </c>
      <c r="D11" s="79">
        <v>838</v>
      </c>
      <c r="E11" s="16"/>
      <c r="F11" s="16"/>
      <c r="G11" s="48">
        <v>0</v>
      </c>
      <c r="H11" s="74">
        <v>0</v>
      </c>
      <c r="I11" s="47">
        <v>0</v>
      </c>
      <c r="J11" s="17">
        <f t="shared" ref="J11:J13" si="0">+G11*C11</f>
        <v>0</v>
      </c>
      <c r="K11" s="17">
        <f>I11*29</f>
        <v>0</v>
      </c>
      <c r="L11" s="18"/>
    </row>
    <row r="12" spans="1:12" x14ac:dyDescent="0.2">
      <c r="A12" s="75">
        <v>10357</v>
      </c>
      <c r="B12" s="76" t="s">
        <v>48</v>
      </c>
      <c r="C12" s="65">
        <v>30</v>
      </c>
      <c r="D12" s="79">
        <v>397</v>
      </c>
      <c r="E12" s="16"/>
      <c r="F12" s="16"/>
      <c r="G12" s="48">
        <v>0</v>
      </c>
      <c r="H12" s="74">
        <v>0</v>
      </c>
      <c r="I12" s="47">
        <v>0</v>
      </c>
      <c r="J12" s="17">
        <f t="shared" si="0"/>
        <v>0</v>
      </c>
      <c r="K12" s="17">
        <f t="shared" ref="K12:K13" si="1">I12*29</f>
        <v>0</v>
      </c>
      <c r="L12" s="18"/>
    </row>
    <row r="13" spans="1:12" x14ac:dyDescent="0.2">
      <c r="A13" s="82">
        <v>51942</v>
      </c>
      <c r="B13" s="77" t="s">
        <v>33</v>
      </c>
      <c r="C13" s="73">
        <v>15</v>
      </c>
      <c r="D13" s="79">
        <v>860</v>
      </c>
      <c r="E13" s="71"/>
      <c r="F13" s="72"/>
      <c r="G13" s="48">
        <v>0</v>
      </c>
      <c r="H13" s="80">
        <v>0</v>
      </c>
      <c r="I13" s="47">
        <v>0</v>
      </c>
      <c r="J13" s="17">
        <f t="shared" si="0"/>
        <v>0</v>
      </c>
      <c r="K13" s="17">
        <f t="shared" si="1"/>
        <v>0</v>
      </c>
      <c r="L13" s="2"/>
    </row>
    <row r="14" spans="1:12" ht="15" thickBot="1" x14ac:dyDescent="0.25">
      <c r="A14" s="24"/>
      <c r="B14" s="25"/>
      <c r="C14" s="26"/>
      <c r="D14" s="27"/>
      <c r="E14" s="20"/>
      <c r="F14" s="20"/>
      <c r="G14" s="21"/>
      <c r="H14" s="21"/>
      <c r="I14" s="22"/>
      <c r="J14" s="23"/>
      <c r="K14" s="19"/>
      <c r="L14" s="2"/>
    </row>
    <row r="15" spans="1:12" x14ac:dyDescent="0.2">
      <c r="A15" s="19"/>
      <c r="B15" s="28"/>
      <c r="C15" s="20"/>
      <c r="D15" s="29" t="s">
        <v>20</v>
      </c>
      <c r="E15" s="30"/>
      <c r="F15" s="30"/>
      <c r="G15" s="31"/>
      <c r="H15" s="31"/>
      <c r="I15" s="32"/>
      <c r="J15" s="49">
        <f>SUM(J11:J13)</f>
        <v>0</v>
      </c>
      <c r="K15" s="20"/>
      <c r="L15" s="2"/>
    </row>
    <row r="16" spans="1:12" x14ac:dyDescent="0.2">
      <c r="A16" s="19"/>
      <c r="B16" s="28"/>
      <c r="C16" s="20"/>
      <c r="D16" s="33" t="s">
        <v>21</v>
      </c>
      <c r="E16" s="34"/>
      <c r="F16" s="34"/>
      <c r="G16" s="35"/>
      <c r="H16" s="35"/>
      <c r="I16" s="36"/>
      <c r="J16" s="50">
        <f>(C11*D11)+(C12*D12)+(C13*D13)</f>
        <v>37380</v>
      </c>
      <c r="K16" s="20"/>
      <c r="L16" s="2"/>
    </row>
    <row r="17" spans="1:12" ht="15" thickBot="1" x14ac:dyDescent="0.25">
      <c r="A17" s="19"/>
      <c r="B17" s="28"/>
      <c r="C17" s="20"/>
      <c r="D17" s="37" t="s">
        <v>6</v>
      </c>
      <c r="E17" s="38"/>
      <c r="F17" s="38"/>
      <c r="G17" s="39"/>
      <c r="H17" s="39"/>
      <c r="I17" s="40"/>
      <c r="J17" s="51">
        <f>J15-J16</f>
        <v>-37380</v>
      </c>
      <c r="K17" s="20"/>
      <c r="L17" s="2"/>
    </row>
    <row r="18" spans="1:12" x14ac:dyDescent="0.2">
      <c r="A18" s="19"/>
      <c r="B18" s="20"/>
      <c r="C18" s="20"/>
      <c r="D18" s="41" t="s">
        <v>22</v>
      </c>
      <c r="E18" s="42"/>
      <c r="F18" s="42"/>
      <c r="G18" s="42"/>
      <c r="H18" s="42"/>
      <c r="I18" s="42"/>
      <c r="J18" s="52">
        <f>SUM(K11:K13)</f>
        <v>0</v>
      </c>
      <c r="K18" s="43"/>
      <c r="L18" s="2"/>
    </row>
    <row r="19" spans="1:12" x14ac:dyDescent="0.2">
      <c r="A19" s="19"/>
      <c r="B19" s="20"/>
      <c r="C19" s="20"/>
      <c r="D19" s="64" t="s">
        <v>23</v>
      </c>
      <c r="E19" s="44"/>
      <c r="F19" s="44"/>
      <c r="G19" s="44"/>
      <c r="H19" s="44"/>
      <c r="I19" s="44"/>
      <c r="J19" s="53">
        <f>J16+(J16*H11)</f>
        <v>37380</v>
      </c>
      <c r="K19" s="43"/>
      <c r="L19" s="2"/>
    </row>
    <row r="20" spans="1:12" ht="15" customHeight="1" x14ac:dyDescent="0.2">
      <c r="F20" s="2"/>
      <c r="G20" s="2"/>
      <c r="H20" s="2"/>
      <c r="I20" s="2"/>
      <c r="J20" s="2"/>
      <c r="K20" s="2"/>
      <c r="L20" s="2"/>
    </row>
    <row r="21" spans="1:12" ht="40.5" customHeight="1" x14ac:dyDescent="0.2">
      <c r="A21" s="57"/>
      <c r="B21" s="58" t="s">
        <v>45</v>
      </c>
      <c r="C21" s="60" t="s">
        <v>18</v>
      </c>
      <c r="E21" s="61"/>
      <c r="F21" s="2"/>
      <c r="G21" s="2"/>
      <c r="H21" s="2"/>
      <c r="I21" s="2"/>
      <c r="J21" s="2"/>
      <c r="K21" s="2"/>
      <c r="L21" s="2"/>
    </row>
    <row r="22" spans="1:12" ht="15" customHeight="1" x14ac:dyDescent="0.2">
      <c r="A22" s="87" t="s">
        <v>16</v>
      </c>
      <c r="B22" s="88"/>
      <c r="C22" s="59"/>
      <c r="E22" s="56"/>
      <c r="F22" s="2"/>
      <c r="G22" s="2"/>
      <c r="H22" s="2"/>
      <c r="I22" s="2"/>
      <c r="J22" s="2"/>
      <c r="K22" s="2"/>
      <c r="L22" s="2"/>
    </row>
    <row r="23" spans="1:12" ht="15" customHeight="1" x14ac:dyDescent="0.2">
      <c r="A23" s="87" t="s">
        <v>17</v>
      </c>
      <c r="B23" s="88"/>
      <c r="C23" s="59"/>
      <c r="E23" s="56"/>
      <c r="F23" s="2"/>
      <c r="G23" s="2"/>
      <c r="H23" s="2"/>
      <c r="I23" s="2"/>
      <c r="J23" s="2"/>
      <c r="K23" s="2"/>
      <c r="L23" s="2"/>
    </row>
    <row r="24" spans="1:12" ht="15" customHeight="1" x14ac:dyDescent="0.2">
      <c r="A24" s="87" t="s">
        <v>50</v>
      </c>
      <c r="B24" s="88"/>
      <c r="C24" s="59"/>
      <c r="E24" s="56"/>
      <c r="F24" s="2"/>
      <c r="G24" s="2"/>
      <c r="H24" s="2"/>
      <c r="I24" s="2"/>
      <c r="J24" s="2"/>
      <c r="K24" s="2"/>
      <c r="L24" s="2"/>
    </row>
    <row r="25" spans="1:12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30" x14ac:dyDescent="0.2">
      <c r="A26" s="83" t="s">
        <v>46</v>
      </c>
      <c r="B26" s="84"/>
      <c r="C26" s="60" t="s">
        <v>19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ht="15" x14ac:dyDescent="0.2">
      <c r="A27" s="85"/>
      <c r="B27" s="86"/>
      <c r="C27" s="59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">
      <c r="A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">
      <c r="A29" s="2"/>
      <c r="B29" s="45" t="s">
        <v>14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">
      <c r="A30" s="2"/>
      <c r="B30" s="46" t="s">
        <v>15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</sheetData>
  <mergeCells count="7">
    <mergeCell ref="A26:B27"/>
    <mergeCell ref="C2:E2"/>
    <mergeCell ref="C3:E3"/>
    <mergeCell ref="A8:K8"/>
    <mergeCell ref="A22:B22"/>
    <mergeCell ref="A23:B23"/>
    <mergeCell ref="A24:B24"/>
  </mergeCells>
  <pageMargins left="0.7" right="0.7" top="0.75" bottom="0.75" header="0.3" footer="0.3"/>
  <pageSetup paperSize="9" scale="84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271AE-D7FB-4314-93B2-72E842B5FC50}">
  <sheetPr>
    <pageSetUpPr fitToPage="1"/>
  </sheetPr>
  <dimension ref="A1:L39"/>
  <sheetViews>
    <sheetView showGridLines="0" workbookViewId="0">
      <selection activeCell="A23" sqref="A23:B23"/>
    </sheetView>
  </sheetViews>
  <sheetFormatPr defaultColWidth="11.42578125" defaultRowHeight="14.25" x14ac:dyDescent="0.2"/>
  <cols>
    <col min="1" max="1" width="11.42578125" style="54"/>
    <col min="2" max="2" width="36.42578125" style="54" customWidth="1"/>
    <col min="3" max="3" width="11.5703125" style="54" bestFit="1" customWidth="1"/>
    <col min="4" max="4" width="12.28515625" style="54" bestFit="1" customWidth="1"/>
    <col min="5" max="9" width="11.42578125" style="54"/>
    <col min="10" max="10" width="12.85546875" style="54" bestFit="1" customWidth="1"/>
    <col min="11" max="11" width="11.5703125" style="54" bestFit="1" customWidth="1"/>
    <col min="12" max="16384" width="11.42578125" style="54"/>
  </cols>
  <sheetData>
    <row r="1" spans="1:1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">
      <c r="A2" s="3"/>
      <c r="B2" s="3"/>
      <c r="C2" s="89" t="s">
        <v>12</v>
      </c>
      <c r="D2" s="89"/>
      <c r="E2" s="89"/>
      <c r="F2" s="2"/>
      <c r="G2" s="2"/>
      <c r="H2" s="2"/>
      <c r="I2" s="2"/>
      <c r="J2" s="2"/>
      <c r="K2" s="2"/>
      <c r="L2" s="2"/>
    </row>
    <row r="3" spans="1:12" ht="15" customHeight="1" x14ac:dyDescent="0.2">
      <c r="A3" s="2"/>
      <c r="B3" s="2"/>
      <c r="C3" s="89" t="s">
        <v>44</v>
      </c>
      <c r="D3" s="89"/>
      <c r="E3" s="89"/>
      <c r="F3" s="2"/>
      <c r="G3" s="2"/>
      <c r="H3" s="2"/>
      <c r="I3" s="2"/>
      <c r="J3" s="2"/>
      <c r="K3" s="2"/>
      <c r="L3" s="2"/>
    </row>
    <row r="4" spans="1:1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 customHeight="1" thickBot="1" x14ac:dyDescent="0.25">
      <c r="A6" s="4" t="s">
        <v>13</v>
      </c>
      <c r="B6" s="4"/>
      <c r="C6" s="5"/>
      <c r="D6" s="5"/>
      <c r="E6" s="5"/>
      <c r="F6" s="5"/>
      <c r="G6" s="6"/>
      <c r="H6" s="6"/>
      <c r="I6" s="6"/>
      <c r="J6" s="6"/>
      <c r="K6" s="6"/>
      <c r="L6" s="2"/>
    </row>
    <row r="7" spans="1:12" ht="15.75" customHeight="1" x14ac:dyDescent="0.2">
      <c r="A7" s="7"/>
      <c r="B7" s="7"/>
      <c r="C7" s="8"/>
      <c r="D7" s="8"/>
      <c r="E7" s="8"/>
      <c r="F7" s="8"/>
      <c r="G7" s="2"/>
      <c r="H7" s="2"/>
      <c r="I7" s="2"/>
      <c r="J7" s="2"/>
      <c r="K7" s="2"/>
      <c r="L7" s="2"/>
    </row>
    <row r="8" spans="1:12" ht="15.75" customHeight="1" x14ac:dyDescent="0.2">
      <c r="A8" s="90" t="s">
        <v>34</v>
      </c>
      <c r="B8" s="91"/>
      <c r="C8" s="91"/>
      <c r="D8" s="91"/>
      <c r="E8" s="91"/>
      <c r="F8" s="91"/>
      <c r="G8" s="91"/>
      <c r="H8" s="91"/>
      <c r="I8" s="91"/>
      <c r="J8" s="91"/>
      <c r="K8" s="92"/>
      <c r="L8" s="2"/>
    </row>
    <row r="9" spans="1:12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48" x14ac:dyDescent="0.2">
      <c r="A10" s="9" t="s">
        <v>5</v>
      </c>
      <c r="B10" s="10" t="s">
        <v>3</v>
      </c>
      <c r="C10" s="10" t="s">
        <v>49</v>
      </c>
      <c r="D10" s="11" t="s">
        <v>8</v>
      </c>
      <c r="E10" s="12" t="s">
        <v>0</v>
      </c>
      <c r="F10" s="12" t="s">
        <v>4</v>
      </c>
      <c r="G10" s="13" t="s">
        <v>9</v>
      </c>
      <c r="H10" s="12" t="s">
        <v>1</v>
      </c>
      <c r="I10" s="12" t="s">
        <v>10</v>
      </c>
      <c r="J10" s="14" t="s">
        <v>2</v>
      </c>
      <c r="K10" s="15" t="s">
        <v>11</v>
      </c>
      <c r="L10" s="2"/>
    </row>
    <row r="11" spans="1:12" x14ac:dyDescent="0.2">
      <c r="A11" s="68">
        <v>53105</v>
      </c>
      <c r="B11" s="69" t="s">
        <v>35</v>
      </c>
      <c r="C11" s="65">
        <v>15</v>
      </c>
      <c r="D11" s="79">
        <v>328</v>
      </c>
      <c r="E11" s="16"/>
      <c r="F11" s="16"/>
      <c r="G11" s="48">
        <v>0</v>
      </c>
      <c r="H11" s="81">
        <v>0</v>
      </c>
      <c r="I11" s="47">
        <v>0</v>
      </c>
      <c r="J11" s="17">
        <f t="shared" ref="J11:J12" si="0">+G11*C11</f>
        <v>0</v>
      </c>
      <c r="K11" s="17">
        <f>C11*I11</f>
        <v>0</v>
      </c>
      <c r="L11" s="18"/>
    </row>
    <row r="12" spans="1:12" x14ac:dyDescent="0.2">
      <c r="A12" s="68">
        <v>477</v>
      </c>
      <c r="B12" s="70" t="s">
        <v>38</v>
      </c>
      <c r="C12" s="65">
        <v>30</v>
      </c>
      <c r="D12" s="79">
        <v>191</v>
      </c>
      <c r="E12" s="16"/>
      <c r="F12" s="16"/>
      <c r="G12" s="48">
        <v>0</v>
      </c>
      <c r="H12" s="81">
        <v>0</v>
      </c>
      <c r="I12" s="47">
        <v>0</v>
      </c>
      <c r="J12" s="17">
        <f t="shared" si="0"/>
        <v>0</v>
      </c>
      <c r="K12" s="17">
        <f>C12*I12</f>
        <v>0</v>
      </c>
      <c r="L12" s="18"/>
    </row>
    <row r="13" spans="1:12" ht="15" thickBot="1" x14ac:dyDescent="0.25">
      <c r="A13" s="24"/>
      <c r="B13" s="25"/>
      <c r="C13" s="26"/>
      <c r="D13" s="27"/>
      <c r="E13" s="20"/>
      <c r="F13" s="20"/>
      <c r="G13" s="21"/>
      <c r="H13" s="21"/>
      <c r="I13" s="22"/>
      <c r="J13" s="23"/>
      <c r="K13" s="19"/>
      <c r="L13" s="2"/>
    </row>
    <row r="14" spans="1:12" x14ac:dyDescent="0.2">
      <c r="A14" s="19"/>
      <c r="B14" s="28"/>
      <c r="C14" s="20"/>
      <c r="D14" s="29" t="s">
        <v>20</v>
      </c>
      <c r="E14" s="30"/>
      <c r="F14" s="30"/>
      <c r="G14" s="31"/>
      <c r="H14" s="31"/>
      <c r="I14" s="32"/>
      <c r="J14" s="49">
        <f>SUM(J11:J12)</f>
        <v>0</v>
      </c>
      <c r="K14" s="20"/>
      <c r="L14" s="2"/>
    </row>
    <row r="15" spans="1:12" x14ac:dyDescent="0.2">
      <c r="A15" s="19"/>
      <c r="B15" s="28"/>
      <c r="C15" s="20"/>
      <c r="D15" s="33" t="s">
        <v>21</v>
      </c>
      <c r="E15" s="34"/>
      <c r="F15" s="34"/>
      <c r="G15" s="35"/>
      <c r="H15" s="35"/>
      <c r="I15" s="36"/>
      <c r="J15" s="50">
        <f>(C11*D11)+(C12*D12)</f>
        <v>10650</v>
      </c>
      <c r="K15" s="20"/>
      <c r="L15" s="2"/>
    </row>
    <row r="16" spans="1:12" ht="15" thickBot="1" x14ac:dyDescent="0.25">
      <c r="A16" s="19"/>
      <c r="B16" s="28"/>
      <c r="C16" s="20"/>
      <c r="D16" s="37" t="s">
        <v>6</v>
      </c>
      <c r="E16" s="38"/>
      <c r="F16" s="38"/>
      <c r="G16" s="39"/>
      <c r="H16" s="39"/>
      <c r="I16" s="40"/>
      <c r="J16" s="51">
        <f>J14-J15</f>
        <v>-10650</v>
      </c>
      <c r="K16" s="20"/>
      <c r="L16" s="2"/>
    </row>
    <row r="17" spans="1:12" x14ac:dyDescent="0.2">
      <c r="A17" s="19"/>
      <c r="B17" s="20"/>
      <c r="C17" s="20"/>
      <c r="D17" s="41" t="s">
        <v>22</v>
      </c>
      <c r="E17" s="42"/>
      <c r="F17" s="42"/>
      <c r="G17" s="42"/>
      <c r="H17" s="42"/>
      <c r="I17" s="42"/>
      <c r="J17" s="52">
        <f>SUM(K11:K12)</f>
        <v>0</v>
      </c>
      <c r="K17" s="43"/>
      <c r="L17" s="2"/>
    </row>
    <row r="18" spans="1:12" x14ac:dyDescent="0.2">
      <c r="A18" s="19"/>
      <c r="B18" s="20"/>
      <c r="C18" s="20"/>
      <c r="D18" s="64" t="s">
        <v>23</v>
      </c>
      <c r="E18" s="44"/>
      <c r="F18" s="44"/>
      <c r="G18" s="44"/>
      <c r="H18" s="44"/>
      <c r="I18" s="44"/>
      <c r="J18" s="53">
        <f>+J15+(J15*H11)</f>
        <v>10650</v>
      </c>
      <c r="K18" s="43"/>
      <c r="L18" s="2"/>
    </row>
    <row r="19" spans="1:12" ht="15" customHeight="1" x14ac:dyDescent="0.2">
      <c r="F19" s="2"/>
      <c r="G19" s="2"/>
      <c r="H19" s="2"/>
      <c r="I19" s="2"/>
      <c r="J19" s="2"/>
      <c r="K19" s="2"/>
      <c r="L19" s="2"/>
    </row>
    <row r="20" spans="1:12" ht="40.5" customHeight="1" x14ac:dyDescent="0.2">
      <c r="A20" s="57"/>
      <c r="B20" s="58" t="s">
        <v>45</v>
      </c>
      <c r="C20" s="60" t="s">
        <v>18</v>
      </c>
      <c r="E20" s="61"/>
      <c r="F20" s="2"/>
      <c r="G20" s="2"/>
      <c r="H20" s="2"/>
      <c r="I20" s="2"/>
      <c r="J20" s="2"/>
      <c r="K20" s="2"/>
      <c r="L20" s="2"/>
    </row>
    <row r="21" spans="1:12" ht="15" customHeight="1" x14ac:dyDescent="0.2">
      <c r="A21" s="87" t="s">
        <v>16</v>
      </c>
      <c r="B21" s="88"/>
      <c r="C21" s="59"/>
      <c r="E21" s="56"/>
      <c r="F21" s="2"/>
      <c r="G21" s="2"/>
      <c r="H21" s="2"/>
      <c r="I21" s="2"/>
      <c r="J21" s="2"/>
      <c r="K21" s="2"/>
      <c r="L21" s="2"/>
    </row>
    <row r="22" spans="1:12" ht="15" customHeight="1" x14ac:dyDescent="0.2">
      <c r="A22" s="87" t="s">
        <v>17</v>
      </c>
      <c r="B22" s="88"/>
      <c r="C22" s="59"/>
      <c r="E22" s="56"/>
      <c r="F22" s="2"/>
      <c r="G22" s="2"/>
      <c r="H22" s="2"/>
      <c r="I22" s="2"/>
      <c r="J22" s="2"/>
      <c r="K22" s="2"/>
      <c r="L22" s="2"/>
    </row>
    <row r="23" spans="1:12" ht="15" customHeight="1" x14ac:dyDescent="0.2">
      <c r="A23" s="87" t="s">
        <v>50</v>
      </c>
      <c r="B23" s="88"/>
      <c r="C23" s="59"/>
      <c r="E23" s="56"/>
      <c r="F23" s="2"/>
      <c r="G23" s="2"/>
      <c r="H23" s="2"/>
      <c r="I23" s="2"/>
      <c r="J23" s="2"/>
      <c r="K23" s="2"/>
      <c r="L23" s="2"/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30" x14ac:dyDescent="0.2">
      <c r="A25" s="83" t="s">
        <v>46</v>
      </c>
      <c r="B25" s="84"/>
      <c r="C25" s="60" t="s">
        <v>19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ht="15" x14ac:dyDescent="0.2">
      <c r="A26" s="85"/>
      <c r="B26" s="86"/>
      <c r="C26" s="59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">
      <c r="A28" s="2"/>
      <c r="B28" s="45" t="s">
        <v>14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">
      <c r="A29" s="2"/>
      <c r="B29" s="46" t="s">
        <v>15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</sheetData>
  <mergeCells count="7">
    <mergeCell ref="A25:B26"/>
    <mergeCell ref="C2:E2"/>
    <mergeCell ref="C3:E3"/>
    <mergeCell ref="A8:K8"/>
    <mergeCell ref="A21:B21"/>
    <mergeCell ref="A22:B22"/>
    <mergeCell ref="A23:B23"/>
  </mergeCells>
  <pageMargins left="0.7" right="0.7" top="0.75" bottom="0.75" header="0.3" footer="0.3"/>
  <pageSetup paperSize="9" scale="86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81ABA-82FB-40F2-AA8B-438D3B4EC622}">
  <sheetPr>
    <pageSetUpPr fitToPage="1"/>
  </sheetPr>
  <dimension ref="A1:L39"/>
  <sheetViews>
    <sheetView showGridLines="0" workbookViewId="0">
      <selection activeCell="A23" sqref="A23:B23"/>
    </sheetView>
  </sheetViews>
  <sheetFormatPr defaultColWidth="11.42578125" defaultRowHeight="14.25" x14ac:dyDescent="0.2"/>
  <cols>
    <col min="1" max="1" width="11.42578125" style="54"/>
    <col min="2" max="2" width="36.42578125" style="54" customWidth="1"/>
    <col min="3" max="3" width="11.5703125" style="54" bestFit="1" customWidth="1"/>
    <col min="4" max="4" width="12.28515625" style="54" bestFit="1" customWidth="1"/>
    <col min="5" max="9" width="11.42578125" style="54"/>
    <col min="10" max="10" width="12.85546875" style="54" bestFit="1" customWidth="1"/>
    <col min="11" max="11" width="11.5703125" style="54" bestFit="1" customWidth="1"/>
    <col min="12" max="16384" width="11.42578125" style="54"/>
  </cols>
  <sheetData>
    <row r="1" spans="1:1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">
      <c r="A2" s="3"/>
      <c r="B2" s="3"/>
      <c r="C2" s="89" t="s">
        <v>12</v>
      </c>
      <c r="D2" s="89"/>
      <c r="E2" s="89"/>
      <c r="F2" s="2"/>
      <c r="G2" s="2"/>
      <c r="H2" s="2"/>
      <c r="I2" s="2"/>
      <c r="J2" s="2"/>
      <c r="K2" s="2"/>
      <c r="L2" s="2"/>
    </row>
    <row r="3" spans="1:12" ht="15" customHeight="1" x14ac:dyDescent="0.2">
      <c r="A3" s="2"/>
      <c r="B3" s="2"/>
      <c r="C3" s="89" t="s">
        <v>44</v>
      </c>
      <c r="D3" s="89"/>
      <c r="E3" s="89"/>
      <c r="F3" s="2"/>
      <c r="G3" s="2"/>
      <c r="H3" s="2"/>
      <c r="I3" s="2"/>
      <c r="J3" s="2"/>
      <c r="K3" s="2"/>
      <c r="L3" s="2"/>
    </row>
    <row r="4" spans="1:1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 customHeight="1" thickBot="1" x14ac:dyDescent="0.25">
      <c r="A6" s="4" t="s">
        <v>13</v>
      </c>
      <c r="B6" s="4"/>
      <c r="C6" s="5"/>
      <c r="D6" s="5"/>
      <c r="E6" s="5"/>
      <c r="F6" s="5"/>
      <c r="G6" s="6"/>
      <c r="H6" s="6"/>
      <c r="I6" s="6"/>
      <c r="J6" s="6"/>
      <c r="K6" s="6"/>
      <c r="L6" s="2"/>
    </row>
    <row r="7" spans="1:12" ht="15.75" customHeight="1" x14ac:dyDescent="0.2">
      <c r="A7" s="7"/>
      <c r="B7" s="7"/>
      <c r="C7" s="8"/>
      <c r="D7" s="8"/>
      <c r="E7" s="8"/>
      <c r="F7" s="8"/>
      <c r="G7" s="2"/>
      <c r="H7" s="2"/>
      <c r="I7" s="2"/>
      <c r="J7" s="2"/>
      <c r="K7" s="2"/>
      <c r="L7" s="2"/>
    </row>
    <row r="8" spans="1:12" ht="15.75" customHeight="1" x14ac:dyDescent="0.2">
      <c r="A8" s="90" t="s">
        <v>36</v>
      </c>
      <c r="B8" s="91"/>
      <c r="C8" s="91"/>
      <c r="D8" s="91"/>
      <c r="E8" s="91"/>
      <c r="F8" s="91"/>
      <c r="G8" s="91"/>
      <c r="H8" s="91"/>
      <c r="I8" s="91"/>
      <c r="J8" s="91"/>
      <c r="K8" s="92"/>
      <c r="L8" s="2"/>
    </row>
    <row r="9" spans="1:12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48" x14ac:dyDescent="0.2">
      <c r="A10" s="9" t="s">
        <v>5</v>
      </c>
      <c r="B10" s="10" t="s">
        <v>3</v>
      </c>
      <c r="C10" s="10" t="s">
        <v>49</v>
      </c>
      <c r="D10" s="11" t="s">
        <v>8</v>
      </c>
      <c r="E10" s="12" t="s">
        <v>0</v>
      </c>
      <c r="F10" s="12" t="s">
        <v>4</v>
      </c>
      <c r="G10" s="13" t="s">
        <v>9</v>
      </c>
      <c r="H10" s="12" t="s">
        <v>1</v>
      </c>
      <c r="I10" s="12" t="s">
        <v>10</v>
      </c>
      <c r="J10" s="14" t="s">
        <v>2</v>
      </c>
      <c r="K10" s="15" t="s">
        <v>11</v>
      </c>
      <c r="L10" s="2"/>
    </row>
    <row r="11" spans="1:12" x14ac:dyDescent="0.2">
      <c r="A11" s="67">
        <v>52755</v>
      </c>
      <c r="B11" s="78" t="s">
        <v>37</v>
      </c>
      <c r="C11" s="65">
        <v>4</v>
      </c>
      <c r="D11" s="79">
        <v>1000</v>
      </c>
      <c r="E11" s="16"/>
      <c r="F11" s="16"/>
      <c r="G11" s="48">
        <v>0</v>
      </c>
      <c r="H11" s="81">
        <v>0</v>
      </c>
      <c r="I11" s="47">
        <v>0</v>
      </c>
      <c r="J11" s="17">
        <f t="shared" ref="J11" si="0">+G11*C11</f>
        <v>0</v>
      </c>
      <c r="K11" s="17">
        <f>I11*C11</f>
        <v>0</v>
      </c>
      <c r="L11" s="18"/>
    </row>
    <row r="12" spans="1:12" x14ac:dyDescent="0.2">
      <c r="A12" s="19"/>
      <c r="B12" s="19"/>
      <c r="C12" s="19"/>
      <c r="D12" s="19"/>
      <c r="E12" s="19"/>
      <c r="F12" s="20"/>
      <c r="G12" s="21"/>
      <c r="H12" s="21"/>
      <c r="I12" s="22"/>
      <c r="J12" s="23"/>
      <c r="K12" s="19"/>
      <c r="L12" s="2"/>
    </row>
    <row r="13" spans="1:12" ht="15" thickBot="1" x14ac:dyDescent="0.25">
      <c r="A13" s="24"/>
      <c r="B13" s="25"/>
      <c r="C13" s="26"/>
      <c r="D13" s="27"/>
      <c r="E13" s="20"/>
      <c r="F13" s="20"/>
      <c r="G13" s="21"/>
      <c r="H13" s="21"/>
      <c r="I13" s="22"/>
      <c r="J13" s="23"/>
      <c r="K13" s="19"/>
      <c r="L13" s="2"/>
    </row>
    <row r="14" spans="1:12" x14ac:dyDescent="0.2">
      <c r="A14" s="19"/>
      <c r="B14" s="28"/>
      <c r="C14" s="20"/>
      <c r="D14" s="29" t="s">
        <v>20</v>
      </c>
      <c r="E14" s="30"/>
      <c r="F14" s="30"/>
      <c r="G14" s="31"/>
      <c r="H14" s="31"/>
      <c r="I14" s="32"/>
      <c r="J14" s="49">
        <f>G11*C11</f>
        <v>0</v>
      </c>
      <c r="K14" s="20"/>
      <c r="L14" s="2"/>
    </row>
    <row r="15" spans="1:12" x14ac:dyDescent="0.2">
      <c r="A15" s="19"/>
      <c r="B15" s="28"/>
      <c r="C15" s="20"/>
      <c r="D15" s="33" t="s">
        <v>21</v>
      </c>
      <c r="E15" s="34"/>
      <c r="F15" s="34"/>
      <c r="G15" s="35"/>
      <c r="H15" s="35"/>
      <c r="I15" s="36"/>
      <c r="J15" s="50">
        <f>C11*D11</f>
        <v>4000</v>
      </c>
      <c r="K15" s="20"/>
      <c r="L15" s="2"/>
    </row>
    <row r="16" spans="1:12" ht="15" thickBot="1" x14ac:dyDescent="0.25">
      <c r="A16" s="19"/>
      <c r="B16" s="28"/>
      <c r="C16" s="20"/>
      <c r="D16" s="37" t="s">
        <v>6</v>
      </c>
      <c r="E16" s="38"/>
      <c r="F16" s="38"/>
      <c r="G16" s="39"/>
      <c r="H16" s="39"/>
      <c r="I16" s="40"/>
      <c r="J16" s="51">
        <f>J14-J15</f>
        <v>-4000</v>
      </c>
      <c r="K16" s="20"/>
      <c r="L16" s="2"/>
    </row>
    <row r="17" spans="1:12" x14ac:dyDescent="0.2">
      <c r="A17" s="19"/>
      <c r="B17" s="20"/>
      <c r="C17" s="20"/>
      <c r="D17" s="41" t="s">
        <v>22</v>
      </c>
      <c r="E17" s="42"/>
      <c r="F17" s="42"/>
      <c r="G17" s="42"/>
      <c r="H17" s="42"/>
      <c r="I17" s="42"/>
      <c r="J17" s="52">
        <f>I11*C11</f>
        <v>0</v>
      </c>
      <c r="K17" s="43"/>
      <c r="L17" s="2"/>
    </row>
    <row r="18" spans="1:12" x14ac:dyDescent="0.2">
      <c r="A18" s="19"/>
      <c r="B18" s="20"/>
      <c r="C18" s="20"/>
      <c r="D18" s="64" t="s">
        <v>23</v>
      </c>
      <c r="E18" s="44"/>
      <c r="F18" s="44"/>
      <c r="G18" s="44"/>
      <c r="H18" s="44"/>
      <c r="I18" s="44"/>
      <c r="J18" s="53">
        <f>J15+(J15*H11)</f>
        <v>4000</v>
      </c>
      <c r="K18" s="43"/>
      <c r="L18" s="2"/>
    </row>
    <row r="19" spans="1:12" ht="15" customHeight="1" x14ac:dyDescent="0.2">
      <c r="F19" s="2"/>
      <c r="G19" s="2"/>
      <c r="H19" s="2"/>
      <c r="I19" s="2"/>
      <c r="J19" s="2"/>
      <c r="K19" s="2"/>
      <c r="L19" s="2"/>
    </row>
    <row r="20" spans="1:12" ht="40.5" customHeight="1" x14ac:dyDescent="0.2">
      <c r="A20" s="57"/>
      <c r="B20" s="58" t="s">
        <v>45</v>
      </c>
      <c r="C20" s="60" t="s">
        <v>18</v>
      </c>
      <c r="E20" s="61"/>
      <c r="F20" s="2"/>
      <c r="G20" s="2"/>
      <c r="H20" s="2"/>
      <c r="I20" s="2"/>
      <c r="J20" s="2"/>
      <c r="K20" s="2"/>
      <c r="L20" s="2"/>
    </row>
    <row r="21" spans="1:12" ht="15" customHeight="1" x14ac:dyDescent="0.2">
      <c r="A21" s="87" t="s">
        <v>16</v>
      </c>
      <c r="B21" s="88"/>
      <c r="C21" s="59"/>
      <c r="E21" s="56"/>
      <c r="F21" s="2"/>
      <c r="G21" s="2"/>
      <c r="H21" s="2"/>
      <c r="I21" s="2"/>
      <c r="J21" s="2"/>
      <c r="K21" s="2"/>
      <c r="L21" s="2"/>
    </row>
    <row r="22" spans="1:12" ht="15" customHeight="1" x14ac:dyDescent="0.2">
      <c r="A22" s="87" t="s">
        <v>17</v>
      </c>
      <c r="B22" s="88"/>
      <c r="C22" s="59"/>
      <c r="E22" s="56"/>
      <c r="F22" s="2"/>
      <c r="G22" s="2"/>
      <c r="H22" s="2"/>
      <c r="I22" s="2"/>
      <c r="J22" s="2"/>
      <c r="K22" s="2"/>
      <c r="L22" s="2"/>
    </row>
    <row r="23" spans="1:12" ht="15" customHeight="1" x14ac:dyDescent="0.2">
      <c r="A23" s="87" t="s">
        <v>50</v>
      </c>
      <c r="B23" s="88"/>
      <c r="C23" s="59"/>
      <c r="E23" s="56"/>
      <c r="F23" s="2"/>
      <c r="G23" s="2"/>
      <c r="H23" s="2"/>
      <c r="I23" s="2"/>
      <c r="J23" s="2"/>
      <c r="K23" s="2"/>
      <c r="L23" s="2"/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30" x14ac:dyDescent="0.2">
      <c r="A25" s="83" t="s">
        <v>46</v>
      </c>
      <c r="B25" s="84"/>
      <c r="C25" s="60" t="s">
        <v>19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ht="15" x14ac:dyDescent="0.2">
      <c r="A26" s="85"/>
      <c r="B26" s="86"/>
      <c r="C26" s="59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">
      <c r="A28" s="2"/>
      <c r="B28" s="45" t="s">
        <v>14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">
      <c r="A29" s="2"/>
      <c r="B29" s="46" t="s">
        <v>15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</sheetData>
  <mergeCells count="7">
    <mergeCell ref="A25:B26"/>
    <mergeCell ref="C2:E2"/>
    <mergeCell ref="C3:E3"/>
    <mergeCell ref="A8:K8"/>
    <mergeCell ref="A21:B21"/>
    <mergeCell ref="A22:B22"/>
    <mergeCell ref="A23:B23"/>
  </mergeCells>
  <pageMargins left="0.7" right="0.7" top="0.75" bottom="0.75" header="0.3" footer="0.3"/>
  <pageSetup paperSize="9" scale="86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49B6A-21EC-459E-8374-A8EF0E67827D}">
  <sheetPr>
    <pageSetUpPr fitToPage="1"/>
  </sheetPr>
  <dimension ref="A1:L39"/>
  <sheetViews>
    <sheetView showGridLines="0" workbookViewId="0">
      <selection activeCell="E21" sqref="E21"/>
    </sheetView>
  </sheetViews>
  <sheetFormatPr defaultColWidth="11.42578125" defaultRowHeight="14.25" x14ac:dyDescent="0.2"/>
  <cols>
    <col min="1" max="1" width="11.42578125" style="54"/>
    <col min="2" max="2" width="36.42578125" style="54" customWidth="1"/>
    <col min="3" max="3" width="11.5703125" style="54" bestFit="1" customWidth="1"/>
    <col min="4" max="4" width="12.28515625" style="54" bestFit="1" customWidth="1"/>
    <col min="5" max="9" width="11.42578125" style="54"/>
    <col min="10" max="10" width="12.85546875" style="54" bestFit="1" customWidth="1"/>
    <col min="11" max="11" width="11.5703125" style="54" bestFit="1" customWidth="1"/>
    <col min="12" max="16384" width="11.42578125" style="54"/>
  </cols>
  <sheetData>
    <row r="1" spans="1:1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">
      <c r="A2" s="3"/>
      <c r="B2" s="3"/>
      <c r="C2" s="89" t="s">
        <v>12</v>
      </c>
      <c r="D2" s="89"/>
      <c r="E2" s="89"/>
      <c r="F2" s="2"/>
      <c r="G2" s="2"/>
      <c r="H2" s="2"/>
      <c r="I2" s="2"/>
      <c r="J2" s="2"/>
      <c r="K2" s="2"/>
      <c r="L2" s="2"/>
    </row>
    <row r="3" spans="1:12" ht="15" customHeight="1" x14ac:dyDescent="0.2">
      <c r="A3" s="2"/>
      <c r="B3" s="2"/>
      <c r="C3" s="89" t="s">
        <v>44</v>
      </c>
      <c r="D3" s="89"/>
      <c r="E3" s="89"/>
      <c r="F3" s="2"/>
      <c r="G3" s="2"/>
      <c r="H3" s="2"/>
      <c r="I3" s="2"/>
      <c r="J3" s="2"/>
      <c r="K3" s="2"/>
      <c r="L3" s="2"/>
    </row>
    <row r="4" spans="1:1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.75" customHeight="1" thickBot="1" x14ac:dyDescent="0.25">
      <c r="A6" s="4" t="s">
        <v>13</v>
      </c>
      <c r="B6" s="4"/>
      <c r="C6" s="5"/>
      <c r="D6" s="5"/>
      <c r="E6" s="5"/>
      <c r="F6" s="5"/>
      <c r="G6" s="6"/>
      <c r="H6" s="6"/>
      <c r="I6" s="6"/>
      <c r="J6" s="6"/>
      <c r="K6" s="6"/>
      <c r="L6" s="2"/>
    </row>
    <row r="7" spans="1:12" ht="15.75" customHeight="1" x14ac:dyDescent="0.2">
      <c r="A7" s="7"/>
      <c r="B7" s="7"/>
      <c r="C7" s="8"/>
      <c r="D7" s="8"/>
      <c r="E7" s="8"/>
      <c r="F7" s="8"/>
      <c r="G7" s="2"/>
      <c r="H7" s="2"/>
      <c r="I7" s="2"/>
      <c r="J7" s="2"/>
      <c r="K7" s="2"/>
      <c r="L7" s="2"/>
    </row>
    <row r="8" spans="1:12" ht="15.75" customHeight="1" x14ac:dyDescent="0.2">
      <c r="A8" s="90" t="s">
        <v>39</v>
      </c>
      <c r="B8" s="91"/>
      <c r="C8" s="91"/>
      <c r="D8" s="91"/>
      <c r="E8" s="91"/>
      <c r="F8" s="91"/>
      <c r="G8" s="91"/>
      <c r="H8" s="91"/>
      <c r="I8" s="91"/>
      <c r="J8" s="91"/>
      <c r="K8" s="92"/>
      <c r="L8" s="2"/>
    </row>
    <row r="9" spans="1:12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48" x14ac:dyDescent="0.2">
      <c r="A10" s="9" t="s">
        <v>5</v>
      </c>
      <c r="B10" s="10" t="s">
        <v>3</v>
      </c>
      <c r="C10" s="10" t="s">
        <v>49</v>
      </c>
      <c r="D10" s="11" t="s">
        <v>8</v>
      </c>
      <c r="E10" s="12" t="s">
        <v>0</v>
      </c>
      <c r="F10" s="12" t="s">
        <v>4</v>
      </c>
      <c r="G10" s="13" t="s">
        <v>9</v>
      </c>
      <c r="H10" s="12" t="s">
        <v>1</v>
      </c>
      <c r="I10" s="12" t="s">
        <v>10</v>
      </c>
      <c r="J10" s="14" t="s">
        <v>2</v>
      </c>
      <c r="K10" s="15" t="s">
        <v>11</v>
      </c>
      <c r="L10" s="2"/>
    </row>
    <row r="11" spans="1:12" ht="25.5" x14ac:dyDescent="0.2">
      <c r="A11" s="67">
        <v>62478</v>
      </c>
      <c r="B11" s="78" t="s">
        <v>40</v>
      </c>
      <c r="C11" s="65">
        <v>15</v>
      </c>
      <c r="D11" s="79">
        <v>700</v>
      </c>
      <c r="E11" s="16"/>
      <c r="F11" s="16"/>
      <c r="G11" s="48">
        <v>0</v>
      </c>
      <c r="H11" s="81">
        <v>0</v>
      </c>
      <c r="I11" s="47">
        <v>0</v>
      </c>
      <c r="J11" s="17">
        <f t="shared" ref="J11" si="0">+G11*C11</f>
        <v>0</v>
      </c>
      <c r="K11" s="17">
        <f>I11*C11</f>
        <v>0</v>
      </c>
      <c r="L11" s="18"/>
    </row>
    <row r="12" spans="1:12" x14ac:dyDescent="0.2">
      <c r="A12" s="19"/>
      <c r="B12" s="19"/>
      <c r="C12" s="19"/>
      <c r="D12" s="19"/>
      <c r="E12" s="19"/>
      <c r="F12" s="20"/>
      <c r="G12" s="21"/>
      <c r="H12" s="21"/>
      <c r="I12" s="22"/>
      <c r="J12" s="23"/>
      <c r="K12" s="19"/>
      <c r="L12" s="2"/>
    </row>
    <row r="13" spans="1:12" ht="15" thickBot="1" x14ac:dyDescent="0.25">
      <c r="A13" s="24"/>
      <c r="B13" s="25"/>
      <c r="C13" s="26"/>
      <c r="D13" s="27"/>
      <c r="E13" s="20"/>
      <c r="F13" s="20"/>
      <c r="G13" s="21"/>
      <c r="H13" s="21"/>
      <c r="I13" s="22"/>
      <c r="J13" s="23"/>
      <c r="K13" s="19"/>
      <c r="L13" s="2"/>
    </row>
    <row r="14" spans="1:12" x14ac:dyDescent="0.2">
      <c r="A14" s="19"/>
      <c r="B14" s="28"/>
      <c r="C14" s="20"/>
      <c r="D14" s="29" t="s">
        <v>20</v>
      </c>
      <c r="E14" s="30"/>
      <c r="F14" s="30"/>
      <c r="G14" s="31"/>
      <c r="H14" s="31"/>
      <c r="I14" s="32"/>
      <c r="J14" s="49">
        <f>G11*C11</f>
        <v>0</v>
      </c>
      <c r="K14" s="20"/>
      <c r="L14" s="2"/>
    </row>
    <row r="15" spans="1:12" x14ac:dyDescent="0.2">
      <c r="A15" s="19"/>
      <c r="B15" s="28"/>
      <c r="C15" s="20"/>
      <c r="D15" s="33" t="s">
        <v>21</v>
      </c>
      <c r="E15" s="34"/>
      <c r="F15" s="34"/>
      <c r="G15" s="35"/>
      <c r="H15" s="35"/>
      <c r="I15" s="36"/>
      <c r="J15" s="50">
        <f>C11*D11</f>
        <v>10500</v>
      </c>
      <c r="K15" s="20"/>
      <c r="L15" s="2"/>
    </row>
    <row r="16" spans="1:12" ht="15" thickBot="1" x14ac:dyDescent="0.25">
      <c r="A16" s="19"/>
      <c r="B16" s="28"/>
      <c r="C16" s="20"/>
      <c r="D16" s="37" t="s">
        <v>6</v>
      </c>
      <c r="E16" s="38"/>
      <c r="F16" s="38"/>
      <c r="G16" s="39"/>
      <c r="H16" s="39"/>
      <c r="I16" s="40"/>
      <c r="J16" s="51">
        <f>J14-J15</f>
        <v>-10500</v>
      </c>
      <c r="K16" s="20"/>
      <c r="L16" s="2"/>
    </row>
    <row r="17" spans="1:12" x14ac:dyDescent="0.2">
      <c r="A17" s="19"/>
      <c r="B17" s="20"/>
      <c r="C17" s="20"/>
      <c r="D17" s="41" t="s">
        <v>22</v>
      </c>
      <c r="E17" s="42"/>
      <c r="F17" s="42"/>
      <c r="G17" s="42"/>
      <c r="H17" s="42"/>
      <c r="I17" s="42"/>
      <c r="J17" s="52">
        <f>I11*C11</f>
        <v>0</v>
      </c>
      <c r="K17" s="43"/>
      <c r="L17" s="2"/>
    </row>
    <row r="18" spans="1:12" x14ac:dyDescent="0.2">
      <c r="A18" s="19"/>
      <c r="B18" s="20"/>
      <c r="C18" s="20"/>
      <c r="D18" s="64" t="s">
        <v>23</v>
      </c>
      <c r="E18" s="44"/>
      <c r="F18" s="44"/>
      <c r="G18" s="44"/>
      <c r="H18" s="44"/>
      <c r="I18" s="44"/>
      <c r="J18" s="53">
        <f>J15+(J15*H11)</f>
        <v>10500</v>
      </c>
      <c r="K18" s="43"/>
      <c r="L18" s="2"/>
    </row>
    <row r="19" spans="1:12" ht="15" customHeight="1" x14ac:dyDescent="0.2">
      <c r="F19" s="2"/>
      <c r="G19" s="2"/>
      <c r="H19" s="2"/>
      <c r="I19" s="2"/>
      <c r="J19" s="2"/>
      <c r="K19" s="2"/>
      <c r="L19" s="2"/>
    </row>
    <row r="20" spans="1:12" ht="40.5" customHeight="1" x14ac:dyDescent="0.2">
      <c r="A20" s="57"/>
      <c r="B20" s="58" t="s">
        <v>45</v>
      </c>
      <c r="C20" s="60" t="s">
        <v>18</v>
      </c>
      <c r="E20" s="61"/>
      <c r="F20" s="2"/>
      <c r="G20" s="2"/>
      <c r="H20" s="2"/>
      <c r="I20" s="2"/>
      <c r="J20" s="2"/>
      <c r="K20" s="2"/>
      <c r="L20" s="2"/>
    </row>
    <row r="21" spans="1:12" ht="15" customHeight="1" x14ac:dyDescent="0.2">
      <c r="A21" s="87" t="s">
        <v>16</v>
      </c>
      <c r="B21" s="88"/>
      <c r="C21" s="59"/>
      <c r="E21" s="56"/>
      <c r="F21" s="2"/>
      <c r="G21" s="2"/>
      <c r="H21" s="2"/>
      <c r="I21" s="2"/>
      <c r="J21" s="2"/>
      <c r="K21" s="2"/>
      <c r="L21" s="2"/>
    </row>
    <row r="22" spans="1:12" ht="15" customHeight="1" x14ac:dyDescent="0.2">
      <c r="A22" s="87" t="s">
        <v>17</v>
      </c>
      <c r="B22" s="88"/>
      <c r="C22" s="59"/>
      <c r="E22" s="56"/>
      <c r="F22" s="2"/>
      <c r="G22" s="2"/>
      <c r="H22" s="2"/>
      <c r="I22" s="2"/>
      <c r="J22" s="2"/>
      <c r="K22" s="2"/>
      <c r="L22" s="2"/>
    </row>
    <row r="23" spans="1:12" ht="15" customHeight="1" x14ac:dyDescent="0.2">
      <c r="A23" s="87" t="s">
        <v>50</v>
      </c>
      <c r="B23" s="88"/>
      <c r="C23" s="59"/>
      <c r="E23" s="56"/>
      <c r="F23" s="2"/>
      <c r="G23" s="2"/>
      <c r="H23" s="2"/>
      <c r="I23" s="2"/>
      <c r="J23" s="2"/>
      <c r="K23" s="2"/>
      <c r="L23" s="2"/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30" x14ac:dyDescent="0.2">
      <c r="A25" s="83" t="s">
        <v>46</v>
      </c>
      <c r="B25" s="84"/>
      <c r="C25" s="60" t="s">
        <v>19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ht="15" x14ac:dyDescent="0.2">
      <c r="A26" s="85"/>
      <c r="B26" s="86"/>
      <c r="C26" s="59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">
      <c r="A28" s="2"/>
      <c r="B28" s="45" t="s">
        <v>14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">
      <c r="A29" s="2"/>
      <c r="B29" s="46" t="s">
        <v>15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</sheetData>
  <mergeCells count="7">
    <mergeCell ref="A25:B26"/>
    <mergeCell ref="C2:E2"/>
    <mergeCell ref="C3:E3"/>
    <mergeCell ref="A8:K8"/>
    <mergeCell ref="A21:B21"/>
    <mergeCell ref="A22:B22"/>
    <mergeCell ref="A23:B23"/>
  </mergeCells>
  <pageMargins left="0.7" right="0.7" top="0.75" bottom="0.75" header="0.3" footer="0.3"/>
  <pageSetup paperSize="9" scale="8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9</vt:i4>
      </vt:variant>
      <vt:variant>
        <vt:lpstr>Intervals amb nom</vt:lpstr>
      </vt:variant>
      <vt:variant>
        <vt:i4>1</vt:i4>
      </vt:variant>
    </vt:vector>
  </HeadingPairs>
  <TitlesOfParts>
    <vt:vector size="10" baseType="lpstr">
      <vt:lpstr>Instruccions</vt:lpstr>
      <vt:lpstr>Lot 1 cadires rodes</vt:lpstr>
      <vt:lpstr>Lot 2 carro cures </vt:lpstr>
      <vt:lpstr>Lot 3 carro esterilitzacio</vt:lpstr>
      <vt:lpstr>Lot 4 armaris quirofan</vt:lpstr>
      <vt:lpstr>Lot 5 lliteres </vt:lpstr>
      <vt:lpstr>Lot 6 carros roba</vt:lpstr>
      <vt:lpstr>Lot 7 carro ordinador </vt:lpstr>
      <vt:lpstr>Lot 8 carro organitzador </vt:lpstr>
      <vt:lpstr>'Lot 1 cadires rodes'!Títols_per_imprimir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2025-09-23T05:05:04Z</dcterms:modified>
</cp:coreProperties>
</file>